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A4BDD0DC-BE28-434F-9831-86188BB1BD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1.1" sheetId="1" r:id="rId1"/>
    <sheet name="10.1.2" sheetId="2" r:id="rId2"/>
    <sheet name="10.1.3" sheetId="3" r:id="rId3"/>
    <sheet name="10.1.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I6" i="4" s="1"/>
  <c r="E7" i="4"/>
  <c r="D8" i="4" s="1"/>
  <c r="J6" i="4" l="1"/>
  <c r="J7" i="4"/>
  <c r="J8" i="4" s="1"/>
  <c r="I7" i="4"/>
  <c r="I8" i="4" s="1"/>
  <c r="C8" i="4"/>
  <c r="E8" i="4" s="1"/>
  <c r="C13" i="3"/>
  <c r="B13" i="3"/>
  <c r="D7" i="3"/>
  <c r="D8" i="3"/>
  <c r="D9" i="3"/>
  <c r="D10" i="3"/>
  <c r="D11" i="3"/>
  <c r="D6" i="3"/>
  <c r="P12" i="1"/>
  <c r="P13" i="1"/>
  <c r="P14" i="1"/>
  <c r="P15" i="1"/>
  <c r="P16" i="1"/>
  <c r="P11" i="1"/>
  <c r="K18" i="1"/>
  <c r="C23" i="1" s="1"/>
  <c r="L18" i="1"/>
  <c r="C24" i="1" s="1"/>
  <c r="M18" i="1"/>
  <c r="C25" i="1" s="1"/>
  <c r="N18" i="1"/>
  <c r="C26" i="1" s="1"/>
  <c r="O18" i="1"/>
  <c r="C27" i="1" s="1"/>
  <c r="J18" i="1"/>
  <c r="C22" i="1" s="1"/>
  <c r="H12" i="1"/>
  <c r="H13" i="1"/>
  <c r="H14" i="1"/>
  <c r="H15" i="1"/>
  <c r="R15" i="1" s="1"/>
  <c r="H16" i="1"/>
  <c r="R16" i="1" s="1"/>
  <c r="H11" i="1"/>
  <c r="C18" i="1"/>
  <c r="B23" i="1" s="1"/>
  <c r="D18" i="1"/>
  <c r="B24" i="1" s="1"/>
  <c r="E18" i="1"/>
  <c r="B25" i="1" s="1"/>
  <c r="F18" i="1"/>
  <c r="B26" i="1" s="1"/>
  <c r="G18" i="1"/>
  <c r="B27" i="1" s="1"/>
  <c r="B18" i="1"/>
  <c r="C21" i="2"/>
  <c r="C20" i="2"/>
  <c r="C18" i="2"/>
  <c r="D7" i="2" s="1"/>
  <c r="B22" i="1" l="1"/>
  <c r="B28" i="1" s="1"/>
  <c r="C28" i="1"/>
  <c r="D10" i="2"/>
  <c r="R13" i="1"/>
  <c r="R14" i="1"/>
  <c r="D13" i="3"/>
  <c r="E7" i="3" s="1"/>
  <c r="R12" i="1"/>
  <c r="R11" i="1"/>
  <c r="P18" i="1"/>
  <c r="H18" i="1"/>
  <c r="B19" i="1" s="1"/>
  <c r="D15" i="2"/>
  <c r="D11" i="2"/>
  <c r="D6" i="2"/>
  <c r="D16" i="2"/>
  <c r="D14" i="2"/>
  <c r="D12" i="2"/>
  <c r="D8" i="2"/>
  <c r="D13" i="2"/>
  <c r="D9" i="2"/>
  <c r="C22" i="2"/>
  <c r="D20" i="2" s="1"/>
  <c r="E9" i="3" l="1"/>
  <c r="D28" i="1"/>
  <c r="E8" i="3"/>
  <c r="E11" i="3"/>
  <c r="E6" i="3"/>
  <c r="R18" i="1"/>
  <c r="J19" i="1"/>
  <c r="L19" i="1"/>
  <c r="K19" i="1"/>
  <c r="M19" i="1"/>
  <c r="N19" i="1"/>
  <c r="O19" i="1"/>
  <c r="E19" i="1"/>
  <c r="G19" i="1"/>
  <c r="D19" i="1"/>
  <c r="F19" i="1"/>
  <c r="C19" i="1"/>
  <c r="D18" i="2"/>
  <c r="D21" i="2"/>
  <c r="D22" i="2" s="1"/>
</calcChain>
</file>

<file path=xl/sharedStrings.xml><?xml version="1.0" encoding="utf-8"?>
<sst xmlns="http://schemas.openxmlformats.org/spreadsheetml/2006/main" count="83" uniqueCount="52">
  <si>
    <t>NACIONAL</t>
  </si>
  <si>
    <t>INTERNACIONAL</t>
  </si>
  <si>
    <t>TOTAL</t>
  </si>
  <si>
    <t>A</t>
  </si>
  <si>
    <t>B</t>
  </si>
  <si>
    <t>C</t>
  </si>
  <si>
    <t>D</t>
  </si>
  <si>
    <t>E</t>
  </si>
  <si>
    <t>F</t>
  </si>
  <si>
    <t>CATEGORÍA</t>
  </si>
  <si>
    <t>CANTIDAD</t>
  </si>
  <si>
    <t>%</t>
  </si>
  <si>
    <t>A NACIONAL</t>
  </si>
  <si>
    <t>A INTERNACIONAL</t>
  </si>
  <si>
    <t>B NACIONAL</t>
  </si>
  <si>
    <t>B INTERNACIONAL</t>
  </si>
  <si>
    <t>C NACIONAL</t>
  </si>
  <si>
    <t>C INTERNACIONAL</t>
  </si>
  <si>
    <t>D NACIONAL</t>
  </si>
  <si>
    <t>D INTERNACIONAL</t>
  </si>
  <si>
    <t>E NACIONAL</t>
  </si>
  <si>
    <t>E INTERNACIONAL</t>
  </si>
  <si>
    <t>F NACIONAL</t>
  </si>
  <si>
    <t>F INTERNACIONAL</t>
  </si>
  <si>
    <t>Tipo de Trámite</t>
  </si>
  <si>
    <t>Nacional</t>
  </si>
  <si>
    <t>Internacional</t>
  </si>
  <si>
    <t>Total</t>
  </si>
  <si>
    <t>Cambio de Categoría</t>
  </si>
  <si>
    <t>Baja de Categoría</t>
  </si>
  <si>
    <t>Categoría Adicional</t>
  </si>
  <si>
    <t>Duplicado</t>
  </si>
  <si>
    <t>Expedición</t>
  </si>
  <si>
    <t>Renovación</t>
  </si>
  <si>
    <t>Subtotal</t>
  </si>
  <si>
    <t xml:space="preserve">Nacional </t>
  </si>
  <si>
    <t>10.  Estadísticas de Procesos del Autotransporte</t>
  </si>
  <si>
    <t xml:space="preserve">10.1 Trámites de Licencias </t>
  </si>
  <si>
    <t>10.1.1 Total de Trámites de Licencias  de Conductor por Tipo, Categoría y Trámite</t>
  </si>
  <si>
    <t>10.1.2 Trámites de Licencias de Conductor por Categoría y Tipo de Licencia</t>
  </si>
  <si>
    <t>10.1.3 Trámites de Licencias  de Conductor por Tipo y Trámite</t>
  </si>
  <si>
    <t>Mujeres</t>
  </si>
  <si>
    <t>Hombres</t>
  </si>
  <si>
    <t>Cantidad</t>
  </si>
  <si>
    <t>Servicio</t>
  </si>
  <si>
    <t>Licencias Vigentes Mujeres</t>
  </si>
  <si>
    <t>% de Part.</t>
  </si>
  <si>
    <t>% Nacional</t>
  </si>
  <si>
    <t>Carga</t>
  </si>
  <si>
    <t>Pasaje y Turismo</t>
  </si>
  <si>
    <t>10.1.4 Trámites de Licencias Vigentes de Mujeres.</t>
  </si>
  <si>
    <t>Licencias Vigentes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</si>
</sst>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[$€-2]* #,##0.00_-;\-[$€-2]* #,##0.00_-;_-[$€-2]* &quot;-&quot;??_-"/>
    <numFmt numFmtId="166" formatCode="_(&quot;$&quot;* #,##0.00_);_(&quot;$&quot;* \(#,##0.00\);_(&quot;$&quot;* &quot;-&quot;??_);_(@_)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504D"/>
        <bgColor rgb="FF000000"/>
      </patternFill>
    </fill>
    <fill>
      <patternFill patternType="solid">
        <fgColor rgb="FFDDD9C4"/>
        <bgColor rgb="FF000000"/>
      </patternFill>
    </fill>
  </fills>
  <borders count="1">
    <border>
      <left/>
      <right/>
      <top/>
      <bottom/>
      <diagonal/>
    </border>
  </borders>
  <cellStyleXfs count="185">
    <xf numFmtId="0" fontId="0" fillId="0" borderId="0"/>
    <xf numFmtId="0" fontId="4" fillId="5" borderId="0" applyNumberFormat="0" applyBorder="0" applyAlignment="0" applyProtection="0"/>
    <xf numFmtId="0" fontId="5" fillId="0" borderId="0"/>
    <xf numFmtId="0" fontId="5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6" borderId="0" applyNumberFormat="0" applyBorder="0" applyAlignment="0" applyProtection="0"/>
    <xf numFmtId="0" fontId="5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6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5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6" borderId="0" applyNumberFormat="0" applyBorder="0" applyAlignment="0" applyProtection="0"/>
  </cellStyleXfs>
  <cellXfs count="64">
    <xf numFmtId="0" fontId="0" fillId="0" borderId="0" xfId="0"/>
    <xf numFmtId="0" fontId="2" fillId="9" borderId="0" xfId="1" applyFont="1" applyFill="1" applyBorder="1" applyAlignment="1">
      <alignment horizontal="center" vertical="center"/>
    </xf>
    <xf numFmtId="3" fontId="2" fillId="9" borderId="0" xfId="1" applyNumberFormat="1" applyFont="1" applyFill="1" applyBorder="1" applyAlignment="1">
      <alignment horizontal="center" vertical="center"/>
    </xf>
    <xf numFmtId="0" fontId="2" fillId="9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8" borderId="0" xfId="0" applyFill="1"/>
    <xf numFmtId="0" fontId="2" fillId="9" borderId="0" xfId="0" applyFont="1" applyFill="1" applyAlignment="1">
      <alignment horizontal="center"/>
    </xf>
    <xf numFmtId="0" fontId="3" fillId="10" borderId="0" xfId="0" applyFont="1" applyFill="1"/>
    <xf numFmtId="3" fontId="0" fillId="10" borderId="0" xfId="0" applyNumberFormat="1" applyFill="1" applyAlignment="1">
      <alignment horizontal="center"/>
    </xf>
    <xf numFmtId="164" fontId="0" fillId="10" borderId="0" xfId="0" applyNumberFormat="1" applyFill="1" applyAlignment="1">
      <alignment horizontal="center"/>
    </xf>
    <xf numFmtId="0" fontId="3" fillId="0" borderId="0" xfId="0" applyFon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9" borderId="0" xfId="0" applyNumberFormat="1" applyFont="1" applyFill="1" applyAlignment="1">
      <alignment horizontal="center"/>
    </xf>
    <xf numFmtId="3" fontId="3" fillId="10" borderId="0" xfId="0" applyNumberFormat="1" applyFont="1" applyFill="1" applyAlignment="1">
      <alignment horizontal="center"/>
    </xf>
    <xf numFmtId="164" fontId="3" fillId="1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103" applyFont="1"/>
    <xf numFmtId="0" fontId="1" fillId="0" borderId="0" xfId="103" applyAlignment="1">
      <alignment horizontal="center"/>
    </xf>
    <xf numFmtId="0" fontId="1" fillId="0" borderId="0" xfId="103"/>
    <xf numFmtId="0" fontId="2" fillId="8" borderId="0" xfId="1" applyFont="1" applyFill="1" applyBorder="1" applyAlignment="1">
      <alignment horizontal="center" vertical="center"/>
    </xf>
    <xf numFmtId="0" fontId="3" fillId="8" borderId="0" xfId="103" applyFont="1" applyFill="1" applyAlignment="1">
      <alignment horizontal="center" vertical="center"/>
    </xf>
    <xf numFmtId="0" fontId="1" fillId="8" borderId="0" xfId="103" applyFill="1" applyAlignment="1">
      <alignment horizontal="center"/>
    </xf>
    <xf numFmtId="3" fontId="9" fillId="8" borderId="0" xfId="103" applyNumberFormat="1" applyFont="1" applyFill="1" applyAlignment="1">
      <alignment horizontal="center"/>
    </xf>
    <xf numFmtId="0" fontId="9" fillId="8" borderId="0" xfId="103" applyFont="1" applyFill="1" applyAlignment="1">
      <alignment horizontal="center" vertical="center"/>
    </xf>
    <xf numFmtId="0" fontId="2" fillId="8" borderId="0" xfId="1" applyFont="1" applyFill="1" applyBorder="1" applyAlignment="1">
      <alignment horizontal="center" vertical="center" wrapText="1"/>
    </xf>
    <xf numFmtId="0" fontId="9" fillId="8" borderId="0" xfId="103" applyFont="1" applyFill="1"/>
    <xf numFmtId="3" fontId="10" fillId="8" borderId="0" xfId="103" applyNumberFormat="1" applyFont="1" applyFill="1" applyAlignment="1">
      <alignment horizontal="center"/>
    </xf>
    <xf numFmtId="0" fontId="10" fillId="8" borderId="0" xfId="103" applyFont="1" applyFill="1"/>
    <xf numFmtId="0" fontId="9" fillId="10" borderId="0" xfId="103" applyFont="1" applyFill="1"/>
    <xf numFmtId="3" fontId="10" fillId="10" borderId="0" xfId="103" applyNumberFormat="1" applyFont="1" applyFill="1" applyAlignment="1">
      <alignment horizontal="center"/>
    </xf>
    <xf numFmtId="3" fontId="9" fillId="10" borderId="0" xfId="103" applyNumberFormat="1" applyFont="1" applyFill="1" applyAlignment="1">
      <alignment horizontal="center"/>
    </xf>
    <xf numFmtId="0" fontId="7" fillId="0" borderId="0" xfId="0" applyFont="1"/>
    <xf numFmtId="0" fontId="4" fillId="0" borderId="0" xfId="0" applyFont="1"/>
    <xf numFmtId="3" fontId="4" fillId="0" borderId="0" xfId="103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4" fillId="0" borderId="0" xfId="0" applyNumberFormat="1" applyFont="1" applyAlignment="1">
      <alignment horizontal="center"/>
    </xf>
    <xf numFmtId="0" fontId="11" fillId="0" borderId="0" xfId="0" applyFont="1"/>
    <xf numFmtId="167" fontId="7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8" borderId="0" xfId="1" applyFont="1" applyFill="1" applyBorder="1" applyAlignment="1">
      <alignment vertical="center"/>
    </xf>
    <xf numFmtId="3" fontId="2" fillId="8" borderId="0" xfId="1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3" fontId="0" fillId="8" borderId="0" xfId="0" applyNumberFormat="1" applyFill="1" applyAlignment="1">
      <alignment horizontal="center"/>
    </xf>
    <xf numFmtId="167" fontId="0" fillId="11" borderId="0" xfId="0" applyNumberFormat="1" applyFill="1" applyAlignment="1">
      <alignment horizontal="center"/>
    </xf>
    <xf numFmtId="3" fontId="0" fillId="11" borderId="0" xfId="0" applyNumberFormat="1" applyFill="1" applyAlignment="1">
      <alignment horizontal="center"/>
    </xf>
    <xf numFmtId="0" fontId="14" fillId="12" borderId="0" xfId="0" applyFont="1" applyFill="1" applyAlignment="1">
      <alignment horizontal="center"/>
    </xf>
    <xf numFmtId="0" fontId="15" fillId="8" borderId="0" xfId="0" applyFont="1" applyFill="1"/>
    <xf numFmtId="3" fontId="12" fillId="8" borderId="0" xfId="0" applyNumberFormat="1" applyFont="1" applyFill="1" applyAlignment="1">
      <alignment horizontal="center"/>
    </xf>
    <xf numFmtId="164" fontId="12" fillId="8" borderId="0" xfId="0" applyNumberFormat="1" applyFont="1" applyFill="1" applyAlignment="1">
      <alignment horizontal="center"/>
    </xf>
    <xf numFmtId="0" fontId="15" fillId="13" borderId="0" xfId="0" applyFont="1" applyFill="1"/>
    <xf numFmtId="3" fontId="12" fillId="13" borderId="0" xfId="0" applyNumberFormat="1" applyFont="1" applyFill="1" applyAlignment="1">
      <alignment horizontal="center"/>
    </xf>
    <xf numFmtId="164" fontId="12" fillId="13" borderId="0" xfId="0" applyNumberFormat="1" applyFont="1" applyFill="1" applyAlignment="1">
      <alignment horizontal="center"/>
    </xf>
    <xf numFmtId="3" fontId="14" fillId="12" borderId="0" xfId="0" applyNumberFormat="1" applyFont="1" applyFill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167" fontId="1" fillId="0" borderId="0" xfId="103" applyNumberFormat="1" applyAlignment="1">
      <alignment horizontal="center"/>
    </xf>
    <xf numFmtId="0" fontId="7" fillId="0" borderId="0" xfId="0" applyFont="1" applyAlignment="1">
      <alignment horizontal="center"/>
    </xf>
    <xf numFmtId="0" fontId="2" fillId="9" borderId="0" xfId="1" applyFont="1" applyFill="1" applyBorder="1" applyAlignment="1">
      <alignment horizontal="center" vertical="center"/>
    </xf>
    <xf numFmtId="0" fontId="8" fillId="9" borderId="0" xfId="1" applyFont="1" applyFill="1" applyBorder="1" applyAlignment="1">
      <alignment horizontal="center" vertical="center"/>
    </xf>
    <xf numFmtId="49" fontId="13" fillId="9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85">
    <cellStyle name="20% - Énfasis1 2" xfId="20" xr:uid="{00000000-0005-0000-0000-000000000000}"/>
    <cellStyle name="20% - Énfasis1 2 2" xfId="21" xr:uid="{00000000-0005-0000-0000-000001000000}"/>
    <cellStyle name="20% - Énfasis1 2 2 2" xfId="85" xr:uid="{00000000-0005-0000-0000-000002000000}"/>
    <cellStyle name="20% - Énfasis1 2 2 2 2" xfId="176" xr:uid="{00000000-0005-0000-0000-000003000000}"/>
    <cellStyle name="20% - Énfasis1 2 2 3" xfId="73" xr:uid="{00000000-0005-0000-0000-000004000000}"/>
    <cellStyle name="20% - Énfasis1 2 2 3 2" xfId="164" xr:uid="{00000000-0005-0000-0000-000005000000}"/>
    <cellStyle name="20% - Énfasis1 2 2 4" xfId="116" xr:uid="{00000000-0005-0000-0000-000006000000}"/>
    <cellStyle name="20% - Énfasis1 2 3" xfId="66" xr:uid="{00000000-0005-0000-0000-000007000000}"/>
    <cellStyle name="20% - Énfasis1 2 3 2" xfId="157" xr:uid="{00000000-0005-0000-0000-000008000000}"/>
    <cellStyle name="20% - Énfasis1 2 4" xfId="115" xr:uid="{00000000-0005-0000-0000-000009000000}"/>
    <cellStyle name="20% - Énfasis1 3" xfId="22" xr:uid="{00000000-0005-0000-0000-00000A000000}"/>
    <cellStyle name="20% - Énfasis1 3 2" xfId="90" xr:uid="{00000000-0005-0000-0000-00000B000000}"/>
    <cellStyle name="20% - Énfasis1 3 2 2" xfId="181" xr:uid="{00000000-0005-0000-0000-00000C000000}"/>
    <cellStyle name="20% - Énfasis1 3 3" xfId="70" xr:uid="{00000000-0005-0000-0000-00000D000000}"/>
    <cellStyle name="20% - Énfasis1 3 3 2" xfId="161" xr:uid="{00000000-0005-0000-0000-00000E000000}"/>
    <cellStyle name="20% - Énfasis1 3 4" xfId="117" xr:uid="{00000000-0005-0000-0000-00000F000000}"/>
    <cellStyle name="20% - Énfasis2 2" xfId="87" xr:uid="{00000000-0005-0000-0000-000010000000}"/>
    <cellStyle name="20% - Énfasis2 2 2" xfId="178" xr:uid="{00000000-0005-0000-0000-000011000000}"/>
    <cellStyle name="40% - Énfasis1 2" xfId="23" xr:uid="{00000000-0005-0000-0000-000012000000}"/>
    <cellStyle name="40% - Énfasis1 2 2" xfId="24" xr:uid="{00000000-0005-0000-0000-000013000000}"/>
    <cellStyle name="40% - Énfasis1 2 2 2" xfId="84" xr:uid="{00000000-0005-0000-0000-000014000000}"/>
    <cellStyle name="40% - Énfasis1 2 2 2 2" xfId="175" xr:uid="{00000000-0005-0000-0000-000015000000}"/>
    <cellStyle name="40% - Énfasis1 2 2 3" xfId="74" xr:uid="{00000000-0005-0000-0000-000016000000}"/>
    <cellStyle name="40% - Énfasis1 2 2 3 2" xfId="165" xr:uid="{00000000-0005-0000-0000-000017000000}"/>
    <cellStyle name="40% - Énfasis1 2 2 4" xfId="119" xr:uid="{00000000-0005-0000-0000-000018000000}"/>
    <cellStyle name="40% - Énfasis1 2 3" xfId="65" xr:uid="{00000000-0005-0000-0000-000019000000}"/>
    <cellStyle name="40% - Énfasis1 2 3 2" xfId="156" xr:uid="{00000000-0005-0000-0000-00001A000000}"/>
    <cellStyle name="40% - Énfasis1 2 4" xfId="118" xr:uid="{00000000-0005-0000-0000-00001B000000}"/>
    <cellStyle name="40% - Énfasis1 3" xfId="25" xr:uid="{00000000-0005-0000-0000-00001C000000}"/>
    <cellStyle name="40% - Énfasis1 3 2" xfId="89" xr:uid="{00000000-0005-0000-0000-00001D000000}"/>
    <cellStyle name="40% - Énfasis1 3 2 2" xfId="180" xr:uid="{00000000-0005-0000-0000-00001E000000}"/>
    <cellStyle name="40% - Énfasis1 3 3" xfId="71" xr:uid="{00000000-0005-0000-0000-00001F000000}"/>
    <cellStyle name="40% - Énfasis1 3 3 2" xfId="162" xr:uid="{00000000-0005-0000-0000-000020000000}"/>
    <cellStyle name="40% - Énfasis1 3 4" xfId="120" xr:uid="{00000000-0005-0000-0000-000021000000}"/>
    <cellStyle name="40% - Énfasis3 10" xfId="48" xr:uid="{00000000-0005-0000-0000-000022000000}"/>
    <cellStyle name="40% - Énfasis3 10 2" xfId="141" xr:uid="{00000000-0005-0000-0000-000023000000}"/>
    <cellStyle name="40% - Énfasis3 2" xfId="5" xr:uid="{00000000-0005-0000-0000-000024000000}"/>
    <cellStyle name="40% - Énfasis3 2 2" xfId="6" xr:uid="{00000000-0005-0000-0000-000025000000}"/>
    <cellStyle name="40% - Énfasis3 2 2 2" xfId="51" xr:uid="{00000000-0005-0000-0000-000026000000}"/>
    <cellStyle name="40% - Énfasis3 2 2 2 2" xfId="144" xr:uid="{00000000-0005-0000-0000-000027000000}"/>
    <cellStyle name="40% - Énfasis3 2 2 3" xfId="105" xr:uid="{00000000-0005-0000-0000-000028000000}"/>
    <cellStyle name="40% - Énfasis3 2 3" xfId="9" xr:uid="{00000000-0005-0000-0000-000029000000}"/>
    <cellStyle name="40% - Énfasis3 2 3 2" xfId="26" xr:uid="{00000000-0005-0000-0000-00002A000000}"/>
    <cellStyle name="40% - Énfasis3 2 3 2 2" xfId="68" xr:uid="{00000000-0005-0000-0000-00002B000000}"/>
    <cellStyle name="40% - Énfasis3 2 3 2 2 2" xfId="159" xr:uid="{00000000-0005-0000-0000-00002C000000}"/>
    <cellStyle name="40% - Énfasis3 2 3 2 3" xfId="121" xr:uid="{00000000-0005-0000-0000-00002D000000}"/>
    <cellStyle name="40% - Énfasis3 2 3 3" xfId="27" xr:uid="{00000000-0005-0000-0000-00002E000000}"/>
    <cellStyle name="40% - Énfasis3 2 3 3 2" xfId="88" xr:uid="{00000000-0005-0000-0000-00002F000000}"/>
    <cellStyle name="40% - Énfasis3 2 3 3 2 2" xfId="179" xr:uid="{00000000-0005-0000-0000-000030000000}"/>
    <cellStyle name="40% - Énfasis3 2 3 3 3" xfId="72" xr:uid="{00000000-0005-0000-0000-000031000000}"/>
    <cellStyle name="40% - Énfasis3 2 3 3 3 2" xfId="163" xr:uid="{00000000-0005-0000-0000-000032000000}"/>
    <cellStyle name="40% - Énfasis3 2 3 3 4" xfId="122" xr:uid="{00000000-0005-0000-0000-000033000000}"/>
    <cellStyle name="40% - Énfasis3 2 3 4" xfId="49" xr:uid="{00000000-0005-0000-0000-000034000000}"/>
    <cellStyle name="40% - Énfasis3 2 3 4 2" xfId="142" xr:uid="{00000000-0005-0000-0000-000035000000}"/>
    <cellStyle name="40% - Énfasis3 2 3 5" xfId="106" xr:uid="{00000000-0005-0000-0000-000036000000}"/>
    <cellStyle name="40% - Énfasis3 2 4" xfId="50" xr:uid="{00000000-0005-0000-0000-000037000000}"/>
    <cellStyle name="40% - Énfasis3 2 4 2" xfId="143" xr:uid="{00000000-0005-0000-0000-000038000000}"/>
    <cellStyle name="40% - Énfasis3 2 5" xfId="104" xr:uid="{00000000-0005-0000-0000-000039000000}"/>
    <cellStyle name="40% - Énfasis3 3" xfId="16" xr:uid="{00000000-0005-0000-0000-00003A000000}"/>
    <cellStyle name="40% - Énfasis3 3 2" xfId="52" xr:uid="{00000000-0005-0000-0000-00003B000000}"/>
    <cellStyle name="40% - Énfasis3 3 2 2" xfId="145" xr:uid="{00000000-0005-0000-0000-00003C000000}"/>
    <cellStyle name="40% - Énfasis3 3 3" xfId="112" xr:uid="{00000000-0005-0000-0000-00003D000000}"/>
    <cellStyle name="40% - Énfasis3 4" xfId="17" xr:uid="{00000000-0005-0000-0000-00003E000000}"/>
    <cellStyle name="40% - Énfasis3 4 2" xfId="28" xr:uid="{00000000-0005-0000-0000-00003F000000}"/>
    <cellStyle name="40% - Énfasis3 4 2 2" xfId="29" xr:uid="{00000000-0005-0000-0000-000040000000}"/>
    <cellStyle name="40% - Énfasis3 4 2 2 2" xfId="79" xr:uid="{00000000-0005-0000-0000-000041000000}"/>
    <cellStyle name="40% - Énfasis3 4 2 2 2 2" xfId="170" xr:uid="{00000000-0005-0000-0000-000042000000}"/>
    <cellStyle name="40% - Énfasis3 4 2 2 3" xfId="124" xr:uid="{00000000-0005-0000-0000-000043000000}"/>
    <cellStyle name="40% - Énfasis3 4 2 3" xfId="76" xr:uid="{00000000-0005-0000-0000-000044000000}"/>
    <cellStyle name="40% - Énfasis3 4 2 3 2" xfId="167" xr:uid="{00000000-0005-0000-0000-000045000000}"/>
    <cellStyle name="40% - Énfasis3 4 2 4" xfId="123" xr:uid="{00000000-0005-0000-0000-000046000000}"/>
    <cellStyle name="40% - Énfasis3 4 3" xfId="62" xr:uid="{00000000-0005-0000-0000-000047000000}"/>
    <cellStyle name="40% - Énfasis3 4 3 2" xfId="153" xr:uid="{00000000-0005-0000-0000-000048000000}"/>
    <cellStyle name="40% - Énfasis3 4 4" xfId="113" xr:uid="{00000000-0005-0000-0000-000049000000}"/>
    <cellStyle name="40% - Énfasis3 5" xfId="30" xr:uid="{00000000-0005-0000-0000-00004A000000}"/>
    <cellStyle name="40% - Énfasis3 5 2" xfId="63" xr:uid="{00000000-0005-0000-0000-00004B000000}"/>
    <cellStyle name="40% - Énfasis3 5 2 2" xfId="154" xr:uid="{00000000-0005-0000-0000-00004C000000}"/>
    <cellStyle name="40% - Énfasis3 5 3" xfId="125" xr:uid="{00000000-0005-0000-0000-00004D000000}"/>
    <cellStyle name="40% - Énfasis3 6" xfId="31" xr:uid="{00000000-0005-0000-0000-00004E000000}"/>
    <cellStyle name="40% - Énfasis3 6 2" xfId="32" xr:uid="{00000000-0005-0000-0000-00004F000000}"/>
    <cellStyle name="40% - Énfasis3 6 2 2" xfId="81" xr:uid="{00000000-0005-0000-0000-000050000000}"/>
    <cellStyle name="40% - Énfasis3 6 2 2 2" xfId="172" xr:uid="{00000000-0005-0000-0000-000051000000}"/>
    <cellStyle name="40% - Énfasis3 6 2 3" xfId="127" xr:uid="{00000000-0005-0000-0000-000052000000}"/>
    <cellStyle name="40% - Énfasis3 6 3" xfId="33" xr:uid="{00000000-0005-0000-0000-000053000000}"/>
    <cellStyle name="40% - Énfasis3 6 3 2" xfId="19" xr:uid="{00000000-0005-0000-0000-000054000000}"/>
    <cellStyle name="40% - Énfasis3 6 3 2 2" xfId="45" xr:uid="{00000000-0005-0000-0000-000055000000}"/>
    <cellStyle name="40% - Énfasis3 6 3 2 2 2" xfId="139" xr:uid="{00000000-0005-0000-0000-000056000000}"/>
    <cellStyle name="40% - Énfasis3 6 3 2 3" xfId="114" xr:uid="{00000000-0005-0000-0000-000057000000}"/>
    <cellStyle name="40% - Énfasis3 6 3 3" xfId="82" xr:uid="{00000000-0005-0000-0000-000058000000}"/>
    <cellStyle name="40% - Énfasis3 6 3 3 2" xfId="173" xr:uid="{00000000-0005-0000-0000-000059000000}"/>
    <cellStyle name="40% - Énfasis3 6 3 4" xfId="128" xr:uid="{00000000-0005-0000-0000-00005A000000}"/>
    <cellStyle name="40% - Énfasis3 6 4" xfId="47" xr:uid="{00000000-0005-0000-0000-00005B000000}"/>
    <cellStyle name="40% - Énfasis3 6 4 2" xfId="100" xr:uid="{00000000-0005-0000-0000-00005C000000}"/>
    <cellStyle name="40% - Énfasis3 6 4 2 2" xfId="184" xr:uid="{00000000-0005-0000-0000-00005D000000}"/>
    <cellStyle name="40% - Énfasis3 6 4 3" xfId="140" xr:uid="{00000000-0005-0000-0000-00005E000000}"/>
    <cellStyle name="40% - Énfasis3 6 5" xfId="64" xr:uid="{00000000-0005-0000-0000-00005F000000}"/>
    <cellStyle name="40% - Énfasis3 6 5 2" xfId="155" xr:uid="{00000000-0005-0000-0000-000060000000}"/>
    <cellStyle name="40% - Énfasis3 6 6" xfId="126" xr:uid="{00000000-0005-0000-0000-000061000000}"/>
    <cellStyle name="40% - Énfasis3 7" xfId="34" xr:uid="{00000000-0005-0000-0000-000062000000}"/>
    <cellStyle name="40% - Énfasis3 7 2" xfId="67" xr:uid="{00000000-0005-0000-0000-000063000000}"/>
    <cellStyle name="40% - Énfasis3 7 2 2" xfId="158" xr:uid="{00000000-0005-0000-0000-000064000000}"/>
    <cellStyle name="40% - Énfasis3 7 3" xfId="129" xr:uid="{00000000-0005-0000-0000-000065000000}"/>
    <cellStyle name="40% - Énfasis3 8" xfId="35" xr:uid="{00000000-0005-0000-0000-000066000000}"/>
    <cellStyle name="40% - Énfasis3 8 2" xfId="83" xr:uid="{00000000-0005-0000-0000-000067000000}"/>
    <cellStyle name="40% - Énfasis3 8 2 2" xfId="174" xr:uid="{00000000-0005-0000-0000-000068000000}"/>
    <cellStyle name="40% - Énfasis3 8 3" xfId="69" xr:uid="{00000000-0005-0000-0000-000069000000}"/>
    <cellStyle name="40% - Énfasis3 8 3 2" xfId="160" xr:uid="{00000000-0005-0000-0000-00006A000000}"/>
    <cellStyle name="40% - Énfasis3 8 4" xfId="130" xr:uid="{00000000-0005-0000-0000-00006B000000}"/>
    <cellStyle name="40% - Énfasis3 9" xfId="36" xr:uid="{00000000-0005-0000-0000-00006C000000}"/>
    <cellStyle name="40% - Énfasis3 9 2" xfId="98" xr:uid="{00000000-0005-0000-0000-00006D000000}"/>
    <cellStyle name="40% - Énfasis3 9 2 2" xfId="182" xr:uid="{00000000-0005-0000-0000-00006E000000}"/>
    <cellStyle name="40% - Énfasis3 9 3" xfId="131" xr:uid="{00000000-0005-0000-0000-00006F000000}"/>
    <cellStyle name="40% - Énfasis5 2" xfId="37" xr:uid="{00000000-0005-0000-0000-000070000000}"/>
    <cellStyle name="40% - Énfasis5 2 2" xfId="38" xr:uid="{00000000-0005-0000-0000-000071000000}"/>
    <cellStyle name="40% - Énfasis5 2 2 2" xfId="80" xr:uid="{00000000-0005-0000-0000-000072000000}"/>
    <cellStyle name="40% - Énfasis5 2 2 2 2" xfId="171" xr:uid="{00000000-0005-0000-0000-000073000000}"/>
    <cellStyle name="40% - Énfasis5 2 2 3" xfId="133" xr:uid="{00000000-0005-0000-0000-000074000000}"/>
    <cellStyle name="40% - Énfasis5 2 3" xfId="77" xr:uid="{00000000-0005-0000-0000-000075000000}"/>
    <cellStyle name="40% - Énfasis5 2 3 2" xfId="168" xr:uid="{00000000-0005-0000-0000-000076000000}"/>
    <cellStyle name="40% - Énfasis5 2 4" xfId="132" xr:uid="{00000000-0005-0000-0000-000077000000}"/>
    <cellStyle name="40% - Énfasis5 3" xfId="86" xr:uid="{00000000-0005-0000-0000-000078000000}"/>
    <cellStyle name="40% - Énfasis5 3 2" xfId="177" xr:uid="{00000000-0005-0000-0000-000079000000}"/>
    <cellStyle name="Énfasis3" xfId="1" builtinId="37"/>
    <cellStyle name="Euro" xfId="7" xr:uid="{00000000-0005-0000-0000-00007B000000}"/>
    <cellStyle name="Millares 2" xfId="8" xr:uid="{00000000-0005-0000-0000-00007C000000}"/>
    <cellStyle name="Millares 2 2" xfId="53" xr:uid="{00000000-0005-0000-0000-00007D000000}"/>
    <cellStyle name="Moneda 2" xfId="11" xr:uid="{00000000-0005-0000-0000-00007E000000}"/>
    <cellStyle name="Moneda 2 2" xfId="54" xr:uid="{00000000-0005-0000-0000-00007F000000}"/>
    <cellStyle name="Normal" xfId="0" builtinId="0"/>
    <cellStyle name="Normal 10" xfId="94" xr:uid="{00000000-0005-0000-0000-000081000000}"/>
    <cellStyle name="Normal 11" xfId="95" xr:uid="{00000000-0005-0000-0000-000082000000}"/>
    <cellStyle name="Normal 12" xfId="96" xr:uid="{00000000-0005-0000-0000-000083000000}"/>
    <cellStyle name="Normal 13" xfId="99" xr:uid="{00000000-0005-0000-0000-000084000000}"/>
    <cellStyle name="Normal 13 2" xfId="183" xr:uid="{00000000-0005-0000-0000-000085000000}"/>
    <cellStyle name="Normal 14" xfId="102" xr:uid="{00000000-0005-0000-0000-000086000000}"/>
    <cellStyle name="Normal 15" xfId="101" xr:uid="{00000000-0005-0000-0000-000087000000}"/>
    <cellStyle name="Normal 16" xfId="2" xr:uid="{00000000-0005-0000-0000-000088000000}"/>
    <cellStyle name="Normal 2" xfId="3" xr:uid="{00000000-0005-0000-0000-000089000000}"/>
    <cellStyle name="Normal 2 2" xfId="46" xr:uid="{00000000-0005-0000-0000-00008A000000}"/>
    <cellStyle name="Normal 3" xfId="4" xr:uid="{00000000-0005-0000-0000-00008B000000}"/>
    <cellStyle name="Normal 3 2" xfId="14" xr:uid="{00000000-0005-0000-0000-00008C000000}"/>
    <cellStyle name="Normal 3 2 2" xfId="56" xr:uid="{00000000-0005-0000-0000-00008D000000}"/>
    <cellStyle name="Normal 3 2 2 2" xfId="147" xr:uid="{00000000-0005-0000-0000-00008E000000}"/>
    <cellStyle name="Normal 3 2 3" xfId="110" xr:uid="{00000000-0005-0000-0000-00008F000000}"/>
    <cellStyle name="Normal 3 3" xfId="15" xr:uid="{00000000-0005-0000-0000-000090000000}"/>
    <cellStyle name="Normal 3 3 2" xfId="57" xr:uid="{00000000-0005-0000-0000-000091000000}"/>
    <cellStyle name="Normal 3 3 2 2" xfId="148" xr:uid="{00000000-0005-0000-0000-000092000000}"/>
    <cellStyle name="Normal 3 3 3" xfId="111" xr:uid="{00000000-0005-0000-0000-000093000000}"/>
    <cellStyle name="Normal 3 4" xfId="39" xr:uid="{00000000-0005-0000-0000-000094000000}"/>
    <cellStyle name="Normal 3 4 2" xfId="134" xr:uid="{00000000-0005-0000-0000-000095000000}"/>
    <cellStyle name="Normal 3 5" xfId="55" xr:uid="{00000000-0005-0000-0000-000096000000}"/>
    <cellStyle name="Normal 3 5 2" xfId="146" xr:uid="{00000000-0005-0000-0000-000097000000}"/>
    <cellStyle name="Normal 3 6" xfId="103" xr:uid="{00000000-0005-0000-0000-000098000000}"/>
    <cellStyle name="Normal 4" xfId="10" xr:uid="{00000000-0005-0000-0000-000099000000}"/>
    <cellStyle name="Normal 4 2" xfId="13" xr:uid="{00000000-0005-0000-0000-00009A000000}"/>
    <cellStyle name="Normal 4 2 2" xfId="59" xr:uid="{00000000-0005-0000-0000-00009B000000}"/>
    <cellStyle name="Normal 4 2 2 2" xfId="150" xr:uid="{00000000-0005-0000-0000-00009C000000}"/>
    <cellStyle name="Normal 4 2 3" xfId="109" xr:uid="{00000000-0005-0000-0000-00009D000000}"/>
    <cellStyle name="Normal 4 3" xfId="40" xr:uid="{00000000-0005-0000-0000-00009E000000}"/>
    <cellStyle name="Normal 4 3 2" xfId="97" xr:uid="{00000000-0005-0000-0000-00009F000000}"/>
    <cellStyle name="Normal 4 3 3" xfId="135" xr:uid="{00000000-0005-0000-0000-0000A0000000}"/>
    <cellStyle name="Normal 4 4" xfId="58" xr:uid="{00000000-0005-0000-0000-0000A1000000}"/>
    <cellStyle name="Normal 4 4 2" xfId="149" xr:uid="{00000000-0005-0000-0000-0000A2000000}"/>
    <cellStyle name="Normal 4 5" xfId="107" xr:uid="{00000000-0005-0000-0000-0000A3000000}"/>
    <cellStyle name="Normal 5" xfId="12" xr:uid="{00000000-0005-0000-0000-0000A4000000}"/>
    <cellStyle name="Normal 5 2" xfId="41" xr:uid="{00000000-0005-0000-0000-0000A5000000}"/>
    <cellStyle name="Normal 5 2 2" xfId="42" xr:uid="{00000000-0005-0000-0000-0000A6000000}"/>
    <cellStyle name="Normal 5 2 2 2" xfId="43" xr:uid="{00000000-0005-0000-0000-0000A7000000}"/>
    <cellStyle name="Normal 5 2 2 2 2" xfId="78" xr:uid="{00000000-0005-0000-0000-0000A8000000}"/>
    <cellStyle name="Normal 5 2 2 2 2 2" xfId="169" xr:uid="{00000000-0005-0000-0000-0000A9000000}"/>
    <cellStyle name="Normal 5 2 2 2 3" xfId="138" xr:uid="{00000000-0005-0000-0000-0000AA000000}"/>
    <cellStyle name="Normal 5 2 2 3" xfId="75" xr:uid="{00000000-0005-0000-0000-0000AB000000}"/>
    <cellStyle name="Normal 5 2 2 3 2" xfId="166" xr:uid="{00000000-0005-0000-0000-0000AC000000}"/>
    <cellStyle name="Normal 5 2 2 4" xfId="137" xr:uid="{00000000-0005-0000-0000-0000AD000000}"/>
    <cellStyle name="Normal 5 2 3" xfId="61" xr:uid="{00000000-0005-0000-0000-0000AE000000}"/>
    <cellStyle name="Normal 5 2 3 2" xfId="152" xr:uid="{00000000-0005-0000-0000-0000AF000000}"/>
    <cellStyle name="Normal 5 2 4" xfId="136" xr:uid="{00000000-0005-0000-0000-0000B0000000}"/>
    <cellStyle name="Normal 5 3" xfId="60" xr:uid="{00000000-0005-0000-0000-0000B1000000}"/>
    <cellStyle name="Normal 5 3 2" xfId="151" xr:uid="{00000000-0005-0000-0000-0000B2000000}"/>
    <cellStyle name="Normal 5 4" xfId="108" xr:uid="{00000000-0005-0000-0000-0000B3000000}"/>
    <cellStyle name="Normal 6" xfId="44" xr:uid="{00000000-0005-0000-0000-0000B4000000}"/>
    <cellStyle name="Normal 6 2" xfId="18" xr:uid="{00000000-0005-0000-0000-0000B5000000}"/>
    <cellStyle name="Normal 7" xfId="91" xr:uid="{00000000-0005-0000-0000-0000B6000000}"/>
    <cellStyle name="Normal 8" xfId="93" xr:uid="{00000000-0005-0000-0000-0000B7000000}"/>
    <cellStyle name="Normal 9" xfId="92" xr:uid="{00000000-0005-0000-0000-0000B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MX" sz="1400"/>
              <a:t>Trámites de Licencias por</a:t>
            </a:r>
            <a:r>
              <a:rPr lang="es-MX" sz="1400" baseline="0"/>
              <a:t> Categoría 2025</a:t>
            </a:r>
            <a:endParaRPr lang="es-MX" sz="1400"/>
          </a:p>
        </c:rich>
      </c:tx>
      <c:layout>
        <c:manualLayout>
          <c:xMode val="edge"/>
          <c:yMode val="edge"/>
          <c:x val="0.186225483629291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61598420235278"/>
          <c:y val="0.10185185185185185"/>
          <c:w val="0.87065874799676501"/>
          <c:h val="0.67067330125400992"/>
        </c:manualLayout>
      </c:layout>
      <c:lineChart>
        <c:grouping val="standard"/>
        <c:varyColors val="0"/>
        <c:ser>
          <c:idx val="0"/>
          <c:order val="0"/>
          <c:tx>
            <c:strRef>
              <c:f>'10.1.1'!$B$21</c:f>
              <c:strCache>
                <c:ptCount val="1"/>
                <c:pt idx="0">
                  <c:v>Nacional </c:v>
                </c:pt>
              </c:strCache>
            </c:strRef>
          </c:tx>
          <c:dLbls>
            <c:dLbl>
              <c:idx val="0"/>
              <c:layout>
                <c:manualLayout>
                  <c:x val="-9.0888468809073725E-2"/>
                  <c:y val="-5.320610965296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E8-4E15-815B-82352428E9CC}"/>
                </c:ext>
              </c:extLst>
            </c:dLbl>
            <c:dLbl>
              <c:idx val="1"/>
              <c:layout>
                <c:manualLayout>
                  <c:x val="-5.8827977315689978E-2"/>
                  <c:y val="-4.3946850393700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E8-4E15-815B-82352428E9CC}"/>
                </c:ext>
              </c:extLst>
            </c:dLbl>
            <c:dLbl>
              <c:idx val="2"/>
              <c:layout>
                <c:manualLayout>
                  <c:x val="-3.2211720226843099E-2"/>
                  <c:y val="-6.709499854184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27-4095-86A7-C7420E8AE3EA}"/>
                </c:ext>
              </c:extLst>
            </c:dLbl>
            <c:dLbl>
              <c:idx val="3"/>
              <c:layout>
                <c:manualLayout>
                  <c:x val="-4.8040327662255827E-2"/>
                  <c:y val="-0.14116907261592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7-4095-86A7-C7420E8AE3EA}"/>
                </c:ext>
              </c:extLst>
            </c:dLbl>
            <c:dLbl>
              <c:idx val="5"/>
              <c:layout>
                <c:manualLayout>
                  <c:x val="-2.465028355387542E-2"/>
                  <c:y val="-7.6354257801108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7-4095-86A7-C7420E8AE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solidFill>
                      <a:schemeClr val="tx2"/>
                    </a:solidFill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'10.1.1'!$A$22:$A$27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'10.1.1'!$B$22:$B$27</c:f>
              <c:numCache>
                <c:formatCode>#,##0</c:formatCode>
                <c:ptCount val="6"/>
                <c:pt idx="0">
                  <c:v>22442</c:v>
                </c:pt>
                <c:pt idx="1">
                  <c:v>93833</c:v>
                </c:pt>
                <c:pt idx="2">
                  <c:v>1026</c:v>
                </c:pt>
                <c:pt idx="3">
                  <c:v>120</c:v>
                </c:pt>
                <c:pt idx="4">
                  <c:v>50812</c:v>
                </c:pt>
                <c:pt idx="5">
                  <c:v>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7-4095-86A7-C7420E8AE3EA}"/>
            </c:ext>
          </c:extLst>
        </c:ser>
        <c:ser>
          <c:idx val="1"/>
          <c:order val="1"/>
          <c:tx>
            <c:strRef>
              <c:f>'10.1.1'!$C$21</c:f>
              <c:strCache>
                <c:ptCount val="1"/>
                <c:pt idx="0">
                  <c:v>Internacional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1.5274102079395108E-2"/>
                  <c:y val="3.4687591134441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7-4095-86A7-C7420E8AE3EA}"/>
                </c:ext>
              </c:extLst>
            </c:dLbl>
            <c:dLbl>
              <c:idx val="1"/>
              <c:layout>
                <c:manualLayout>
                  <c:x val="-5.8122243226212983E-2"/>
                  <c:y val="0.127280183727034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27-4095-86A7-C7420E8AE3EA}"/>
                </c:ext>
              </c:extLst>
            </c:dLbl>
            <c:dLbl>
              <c:idx val="2"/>
              <c:layout>
                <c:manualLayout>
                  <c:x val="-0.10026465028355393"/>
                  <c:y val="-2.5497594050743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27-4095-86A7-C7420E8AE3EA}"/>
                </c:ext>
              </c:extLst>
            </c:dLbl>
            <c:dLbl>
              <c:idx val="3"/>
              <c:layout>
                <c:manualLayout>
                  <c:x val="-3.866414618777568E-2"/>
                  <c:y val="-7.1793890347040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27-4095-86A7-C7420E8AE3EA}"/>
                </c:ext>
              </c:extLst>
            </c:dLbl>
            <c:dLbl>
              <c:idx val="4"/>
              <c:layout>
                <c:manualLayout>
                  <c:x val="-5.3081285444234495E-2"/>
                  <c:y val="8.5613517060367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94-4DD5-9AB8-5017660ADC6B}"/>
                </c:ext>
              </c:extLst>
            </c:dLbl>
            <c:dLbl>
              <c:idx val="5"/>
              <c:layout>
                <c:manualLayout>
                  <c:x val="-8.5696282293635791E-4"/>
                  <c:y val="-3.0127223680373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27-4095-86A7-C7420E8AE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'10.1.1'!$A$22:$A$27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'10.1.1'!$C$22:$C$27</c:f>
              <c:numCache>
                <c:formatCode>#,##0</c:formatCode>
                <c:ptCount val="6"/>
                <c:pt idx="0">
                  <c:v>13307</c:v>
                </c:pt>
                <c:pt idx="1">
                  <c:v>77435</c:v>
                </c:pt>
                <c:pt idx="2">
                  <c:v>503</c:v>
                </c:pt>
                <c:pt idx="3">
                  <c:v>36</c:v>
                </c:pt>
                <c:pt idx="4">
                  <c:v>43192</c:v>
                </c:pt>
                <c:pt idx="5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7-4095-86A7-C7420E8AE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75488"/>
        <c:axId val="30977024"/>
      </c:lineChart>
      <c:catAx>
        <c:axId val="30975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30977024"/>
        <c:crosses val="autoZero"/>
        <c:auto val="1"/>
        <c:lblAlgn val="ctr"/>
        <c:lblOffset val="100"/>
        <c:noMultiLvlLbl val="0"/>
      </c:catAx>
      <c:valAx>
        <c:axId val="30977024"/>
        <c:scaling>
          <c:orientation val="minMax"/>
          <c:max val="11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MX"/>
          </a:p>
        </c:txPr>
        <c:crossAx val="30975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MX" sz="1200"/>
              <a:t>Participación</a:t>
            </a:r>
            <a:r>
              <a:rPr lang="es-MX" sz="1200" baseline="0"/>
              <a:t> de los </a:t>
            </a:r>
            <a:r>
              <a:rPr lang="es-MX" sz="1200"/>
              <a:t>Trámites de Licencias </a:t>
            </a:r>
          </a:p>
          <a:p>
            <a:pPr>
              <a:defRPr sz="1200"/>
            </a:pPr>
            <a:r>
              <a:rPr lang="es-MX" sz="1200" u="sng"/>
              <a:t>Nacionales</a:t>
            </a:r>
            <a:r>
              <a:rPr lang="es-MX" sz="1200" baseline="0"/>
              <a:t> por Categoría 2025</a:t>
            </a:r>
            <a:endParaRPr lang="es-MX" sz="1200"/>
          </a:p>
        </c:rich>
      </c:tx>
      <c:layout>
        <c:manualLayout>
          <c:xMode val="edge"/>
          <c:yMode val="edge"/>
          <c:x val="0.158687226596675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418184763941546"/>
          <c:y val="0.27141458013655961"/>
          <c:w val="0.41813823272090994"/>
          <c:h val="0.698108921947475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8"/>
            <c:extLst>
              <c:ext xmlns:c16="http://schemas.microsoft.com/office/drawing/2014/chart" uri="{C3380CC4-5D6E-409C-BE32-E72D297353CC}">
                <c16:uniqueId val="{00000000-212D-47E1-B890-0102956260CA}"/>
              </c:ext>
            </c:extLst>
          </c:dPt>
          <c:dPt>
            <c:idx val="1"/>
            <c:bubble3D val="0"/>
            <c:explosion val="15"/>
            <c:extLst>
              <c:ext xmlns:c16="http://schemas.microsoft.com/office/drawing/2014/chart" uri="{C3380CC4-5D6E-409C-BE32-E72D297353CC}">
                <c16:uniqueId val="{00000001-212D-47E1-B890-0102956260CA}"/>
              </c:ext>
            </c:extLst>
          </c:dPt>
          <c:dPt>
            <c:idx val="2"/>
            <c:bubble3D val="0"/>
            <c:explosion val="9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2-212D-47E1-B890-0102956260CA}"/>
              </c:ext>
            </c:extLst>
          </c:dPt>
          <c:dPt>
            <c:idx val="3"/>
            <c:bubble3D val="0"/>
            <c:explosion val="3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212D-47E1-B890-0102956260CA}"/>
              </c:ext>
            </c:extLst>
          </c:dPt>
          <c:dPt>
            <c:idx val="4"/>
            <c:bubble3D val="0"/>
            <c:explosion val="7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12D-47E1-B890-0102956260CA}"/>
              </c:ext>
            </c:extLst>
          </c:dPt>
          <c:dPt>
            <c:idx val="5"/>
            <c:bubble3D val="0"/>
            <c:explosion val="16"/>
            <c:extLst>
              <c:ext xmlns:c16="http://schemas.microsoft.com/office/drawing/2014/chart" uri="{C3380CC4-5D6E-409C-BE32-E72D297353CC}">
                <c16:uniqueId val="{00000005-212D-47E1-B890-0102956260C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215D7FE-F7CD-489F-BD52-6C643EA3007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12D-47E1-B890-0102956260C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A0DC4AB-8899-4C06-ACA2-C9A12383359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12D-47E1-B890-0102956260CA}"/>
                </c:ext>
              </c:extLst>
            </c:dLbl>
            <c:dLbl>
              <c:idx val="2"/>
              <c:layout>
                <c:manualLayout>
                  <c:x val="-6.1408573928258964E-3"/>
                  <c:y val="3.253277963569013E-2"/>
                </c:manualLayout>
              </c:layout>
              <c:tx>
                <c:rich>
                  <a:bodyPr/>
                  <a:lstStyle/>
                  <a:p>
                    <a:fld id="{74C89A76-E8AB-4D07-AD2E-6A9F0AA2EAB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12D-47E1-B890-0102956260CA}"/>
                </c:ext>
              </c:extLst>
            </c:dLbl>
            <c:dLbl>
              <c:idx val="3"/>
              <c:layout>
                <c:manualLayout>
                  <c:x val="-6.0198709536307959E-2"/>
                  <c:y val="-7.7800921547247007E-2"/>
                </c:manualLayout>
              </c:layout>
              <c:tx>
                <c:rich>
                  <a:bodyPr/>
                  <a:lstStyle/>
                  <a:p>
                    <a:fld id="{9DAFC92A-EFAC-438F-97DC-E732B4356E0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12D-47E1-B890-0102956260C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6E997A5-AE0D-4752-B457-132CC2C0F65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12D-47E1-B890-0102956260C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8D3DD9B-367D-4BFE-A3AA-08434C6AE2A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12D-47E1-B890-0102956260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'10.1.1'!$B$9:$G$9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'10.1.1'!$B$19:$G$19</c:f>
              <c:numCache>
                <c:formatCode>0.0</c:formatCode>
                <c:ptCount val="6"/>
                <c:pt idx="0">
                  <c:v>12.993359155622716</c:v>
                </c:pt>
                <c:pt idx="1">
                  <c:v>54.326970397003223</c:v>
                </c:pt>
                <c:pt idx="2">
                  <c:v>0.59402845083632949</c:v>
                </c:pt>
                <c:pt idx="3">
                  <c:v>6.9477011793722745E-2</c:v>
                </c:pt>
                <c:pt idx="4">
                  <c:v>29.418882693855338</c:v>
                </c:pt>
                <c:pt idx="5">
                  <c:v>2.597282290888669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2D-47E1-B890-010295626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0737532808399"/>
          <c:y val="0.29942616922493775"/>
          <c:w val="6.9505686789151352E-2"/>
          <c:h val="0.53692287355054236"/>
        </c:manualLayout>
      </c:layout>
      <c:overlay val="0"/>
      <c:txPr>
        <a:bodyPr/>
        <a:lstStyle/>
        <a:p>
          <a:pPr>
            <a:defRPr sz="11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MX" sz="1200" b="1" i="0" baseline="0">
                <a:effectLst/>
              </a:rPr>
              <a:t>Participación de los Trámites de Licencias </a:t>
            </a:r>
            <a:r>
              <a:rPr lang="es-MX" sz="1200" b="1" i="0" u="sng" baseline="0">
                <a:effectLst/>
              </a:rPr>
              <a:t>Internacionales</a:t>
            </a:r>
            <a:r>
              <a:rPr lang="es-MX" sz="1200" b="1" i="0" baseline="0">
                <a:effectLst/>
              </a:rPr>
              <a:t> por Categoría 2025</a:t>
            </a:r>
            <a:endParaRPr lang="es-MX" sz="1200">
              <a:effectLst/>
            </a:endParaRPr>
          </a:p>
        </c:rich>
      </c:tx>
      <c:layout>
        <c:manualLayout>
          <c:xMode val="edge"/>
          <c:yMode val="edge"/>
          <c:x val="0.1589505339128316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455221800978581"/>
          <c:y val="0.3047618438171541"/>
          <c:w val="0.44732523249408646"/>
          <c:h val="0.6901587921192268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8"/>
            <c:extLst>
              <c:ext xmlns:c16="http://schemas.microsoft.com/office/drawing/2014/chart" uri="{C3380CC4-5D6E-409C-BE32-E72D297353CC}">
                <c16:uniqueId val="{00000000-DB6C-4B98-B81A-76CB6FE52C50}"/>
              </c:ext>
            </c:extLst>
          </c:dPt>
          <c:dPt>
            <c:idx val="1"/>
            <c:bubble3D val="0"/>
            <c:explosion val="5"/>
            <c:extLst>
              <c:ext xmlns:c16="http://schemas.microsoft.com/office/drawing/2014/chart" uri="{C3380CC4-5D6E-409C-BE32-E72D297353CC}">
                <c16:uniqueId val="{00000001-DB6C-4B98-B81A-76CB6FE52C50}"/>
              </c:ext>
            </c:extLst>
          </c:dPt>
          <c:dPt>
            <c:idx val="3"/>
            <c:bubble3D val="0"/>
            <c:explosion val="11"/>
            <c:spPr>
              <a:ln cmpd="sng">
                <a:solidFill>
                  <a:srgbClr val="7030A0">
                    <a:alpha val="9700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B6C-4B98-B81A-76CB6FE52C50}"/>
              </c:ext>
            </c:extLst>
          </c:dPt>
          <c:dPt>
            <c:idx val="4"/>
            <c:bubble3D val="0"/>
            <c:explosion val="1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B6C-4B98-B81A-76CB6FE52C50}"/>
              </c:ext>
            </c:extLst>
          </c:dPt>
          <c:dPt>
            <c:idx val="5"/>
            <c:bubble3D val="0"/>
            <c:explosion val="18"/>
            <c:extLst>
              <c:ext xmlns:c16="http://schemas.microsoft.com/office/drawing/2014/chart" uri="{C3380CC4-5D6E-409C-BE32-E72D297353CC}">
                <c16:uniqueId val="{00000006-DB6C-4B98-B81A-76CB6FE52C5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63A7875-A63B-46EB-98A5-29E2F842DA5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B6C-4B98-B81A-76CB6FE52C5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B1F3547-177A-400E-9646-C5C9BC280DC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6C-4B98-B81A-76CB6FE52C50}"/>
                </c:ext>
              </c:extLst>
            </c:dLbl>
            <c:dLbl>
              <c:idx val="2"/>
              <c:layout>
                <c:manualLayout>
                  <c:x val="-4.0903315637944963E-2"/>
                  <c:y val="4.7439070214819468E-2"/>
                </c:manualLayout>
              </c:layout>
              <c:tx>
                <c:rich>
                  <a:bodyPr/>
                  <a:lstStyle/>
                  <a:p>
                    <a:fld id="{D10CD25F-4665-454F-AE35-0A36E9CAB27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B6C-4B98-B81A-76CB6FE52C5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C-4B98-B81A-76CB6FE52C5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CFCD16B-5A48-4FE7-BB53-9CA904D7F21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B6C-4B98-B81A-76CB6FE52C5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359DDAD-196A-4487-8B4B-E6270A7676D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B6C-4B98-B81A-76CB6FE52C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'10.1.1'!$J$9:$O$9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'10.1.1'!$J$19:$O$19</c:f>
              <c:numCache>
                <c:formatCode>0.0</c:formatCode>
                <c:ptCount val="6"/>
                <c:pt idx="0">
                  <c:v>9.8631741231581138</c:v>
                </c:pt>
                <c:pt idx="1">
                  <c:v>57.394971686086159</c:v>
                </c:pt>
                <c:pt idx="2">
                  <c:v>0.37282457232648464</c:v>
                </c:pt>
                <c:pt idx="3">
                  <c:v>2.6683269589967092E-2</c:v>
                </c:pt>
                <c:pt idx="4">
                  <c:v>32.013993892496075</c:v>
                </c:pt>
                <c:pt idx="5">
                  <c:v>0.32835245634320614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6C-4B98-B81A-76CB6FE5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7568902543984586"/>
          <c:y val="0.29799093571191471"/>
          <c:w val="6.950567158668601E-2"/>
          <c:h val="0.53692267748158717"/>
        </c:manualLayout>
      </c:layout>
      <c:overlay val="0"/>
      <c:txPr>
        <a:bodyPr/>
        <a:lstStyle/>
        <a:p>
          <a:pPr>
            <a:defRPr sz="11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MX" sz="1200"/>
              <a:t>Participación de los Trámites</a:t>
            </a:r>
            <a:r>
              <a:rPr lang="es-MX" sz="1200" baseline="0"/>
              <a:t> de Licencias por Categoría Nacional e Internacional 2025</a:t>
            </a:r>
            <a:endParaRPr lang="es-MX" sz="1200"/>
          </a:p>
        </c:rich>
      </c:tx>
      <c:layout>
        <c:manualLayout>
          <c:xMode val="edge"/>
          <c:yMode val="edge"/>
          <c:x val="0.1200971128608923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6784995625546804E-2"/>
          <c:y val="0.25925925925925924"/>
          <c:w val="0.42777777777777776"/>
          <c:h val="0.71296296296296291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A85A-45FA-BAA8-24694B89350C}"/>
              </c:ext>
            </c:extLst>
          </c:dPt>
          <c:dPt>
            <c:idx val="1"/>
            <c:bubble3D val="0"/>
            <c:explosion val="7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85A-45FA-BAA8-24694B89350C}"/>
              </c:ext>
            </c:extLst>
          </c:dPt>
          <c:dPt>
            <c:idx val="2"/>
            <c:bubble3D val="0"/>
            <c:explosion val="9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A85A-45FA-BAA8-24694B89350C}"/>
              </c:ext>
            </c:extLst>
          </c:dPt>
          <c:dPt>
            <c:idx val="3"/>
            <c:bubble3D val="0"/>
            <c:explosion val="1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7-A85A-45FA-BAA8-24694B89350C}"/>
              </c:ext>
            </c:extLst>
          </c:dPt>
          <c:dPt>
            <c:idx val="4"/>
            <c:bubble3D val="0"/>
            <c:explosion val="15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85A-45FA-BAA8-24694B89350C}"/>
              </c:ext>
            </c:extLst>
          </c:dPt>
          <c:dPt>
            <c:idx val="5"/>
            <c:bubble3D val="0"/>
            <c:explosion val="8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85A-45FA-BAA8-24694B89350C}"/>
              </c:ext>
            </c:extLst>
          </c:dPt>
          <c:dPt>
            <c:idx val="8"/>
            <c:bubble3D val="0"/>
            <c:explosion val="1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85A-45FA-BAA8-24694B89350C}"/>
              </c:ext>
            </c:extLst>
          </c:dPt>
          <c:dPt>
            <c:idx val="9"/>
            <c:bubble3D val="0"/>
            <c:explosion val="13"/>
            <c:extLst>
              <c:ext xmlns:c16="http://schemas.microsoft.com/office/drawing/2014/chart" uri="{C3380CC4-5D6E-409C-BE32-E72D297353CC}">
                <c16:uniqueId val="{0000000E-A85A-45FA-BAA8-24694B89350C}"/>
              </c:ext>
            </c:extLst>
          </c:dPt>
          <c:dPt>
            <c:idx val="10"/>
            <c:bubble3D val="0"/>
            <c:explosion val="9"/>
            <c:extLst>
              <c:ext xmlns:c16="http://schemas.microsoft.com/office/drawing/2014/chart" uri="{C3380CC4-5D6E-409C-BE32-E72D297353CC}">
                <c16:uniqueId val="{0000000F-A85A-45FA-BAA8-24694B89350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956A44F-AF85-4826-9F4E-0F07BC0CF4B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85A-45FA-BAA8-24694B8935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219FE2A-D05B-458E-9194-25E23DE258F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85A-45FA-BAA8-24694B8935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C8207A1-7967-45C9-8FA7-5FBA4F33C0B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85A-45FA-BAA8-24694B8935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9D1F809-769D-4D15-BDFC-D829229CF65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85A-45FA-BAA8-24694B89350C}"/>
                </c:ext>
              </c:extLst>
            </c:dLbl>
            <c:dLbl>
              <c:idx val="4"/>
              <c:layout>
                <c:manualLayout>
                  <c:x val="2.5888888888888888E-2"/>
                  <c:y val="8.1350612423447072E-2"/>
                </c:manualLayout>
              </c:layout>
              <c:tx>
                <c:rich>
                  <a:bodyPr/>
                  <a:lstStyle/>
                  <a:p>
                    <a:fld id="{DA07AE67-FF21-464A-BAE7-0BF61A6C916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85A-45FA-BAA8-24694B89350C}"/>
                </c:ext>
              </c:extLst>
            </c:dLbl>
            <c:dLbl>
              <c:idx val="5"/>
              <c:layout>
                <c:manualLayout>
                  <c:x val="8.8888888888888893E-4"/>
                  <c:y val="-2.3765310586176813E-2"/>
                </c:manualLayout>
              </c:layout>
              <c:tx>
                <c:rich>
                  <a:bodyPr/>
                  <a:lstStyle/>
                  <a:p>
                    <a:fld id="{100B39B4-46F2-4976-AA87-48EE92CAB0C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85A-45FA-BAA8-24694B89350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85A-45FA-BAA8-24694B89350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5A-45FA-BAA8-24694B89350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146A5E2-F050-49D8-9217-07D0DE9F195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85A-45FA-BAA8-24694B89350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6CD6F97-4671-407F-BC26-72054432B64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A85A-45FA-BAA8-24694B89350C}"/>
                </c:ext>
              </c:extLst>
            </c:dLbl>
            <c:dLbl>
              <c:idx val="10"/>
              <c:layout>
                <c:manualLayout>
                  <c:x val="-8.4713254593175857E-2"/>
                  <c:y val="-8.8801399825021877E-3"/>
                </c:manualLayout>
              </c:layout>
              <c:tx>
                <c:rich>
                  <a:bodyPr/>
                  <a:lstStyle/>
                  <a:p>
                    <a:fld id="{6D7980C4-BAB9-4036-8A25-0D3A4D23222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85A-45FA-BAA8-24694B89350C}"/>
                </c:ext>
              </c:extLst>
            </c:dLbl>
            <c:dLbl>
              <c:idx val="11"/>
              <c:layout>
                <c:manualLayout>
                  <c:x val="4.551268591426072E-2"/>
                  <c:y val="-2.6575896762904637E-2"/>
                </c:manualLayout>
              </c:layout>
              <c:tx>
                <c:rich>
                  <a:bodyPr/>
                  <a:lstStyle/>
                  <a:p>
                    <a:fld id="{3CEE8956-4BCD-442A-BE39-DA4B9DA7277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A85A-45FA-BAA8-24694B893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'10.1.2'!$B$6:$B$17</c:f>
              <c:strCache>
                <c:ptCount val="12"/>
                <c:pt idx="0">
                  <c:v>A NACIONAL</c:v>
                </c:pt>
                <c:pt idx="1">
                  <c:v>A INTERNACIONAL</c:v>
                </c:pt>
                <c:pt idx="2">
                  <c:v>B NACIONAL</c:v>
                </c:pt>
                <c:pt idx="3">
                  <c:v>B INTERNACIONAL</c:v>
                </c:pt>
                <c:pt idx="4">
                  <c:v>C NACIONAL</c:v>
                </c:pt>
                <c:pt idx="5">
                  <c:v>C INTERNACIONAL</c:v>
                </c:pt>
                <c:pt idx="6">
                  <c:v>D NACIONAL</c:v>
                </c:pt>
                <c:pt idx="7">
                  <c:v>D INTERNACIONAL</c:v>
                </c:pt>
                <c:pt idx="8">
                  <c:v>E NACIONAL</c:v>
                </c:pt>
                <c:pt idx="9">
                  <c:v>E INTERNACIONAL</c:v>
                </c:pt>
                <c:pt idx="10">
                  <c:v>F NACIONAL</c:v>
                </c:pt>
                <c:pt idx="11">
                  <c:v>F INTERNACIONAL</c:v>
                </c:pt>
              </c:strCache>
            </c:strRef>
          </c:cat>
          <c:val>
            <c:numRef>
              <c:f>'10.1.2'!$D$6:$D$17</c:f>
              <c:numCache>
                <c:formatCode>#,##0.0</c:formatCode>
                <c:ptCount val="12"/>
                <c:pt idx="0">
                  <c:v>7.2950086953695124</c:v>
                </c:pt>
                <c:pt idx="1">
                  <c:v>4.3255806393940874</c:v>
                </c:pt>
                <c:pt idx="2">
                  <c:v>30.501405886846424</c:v>
                </c:pt>
                <c:pt idx="3">
                  <c:v>25.171063110504331</c:v>
                </c:pt>
                <c:pt idx="4">
                  <c:v>0.33351211663172264</c:v>
                </c:pt>
                <c:pt idx="5">
                  <c:v>0.16350545289060087</c:v>
                </c:pt>
                <c:pt idx="6">
                  <c:v>3.9007265103125459E-2</c:v>
                </c:pt>
                <c:pt idx="7">
                  <c:v>1.1702179530937638E-2</c:v>
                </c:pt>
                <c:pt idx="8">
                  <c:v>16.516976286833422</c:v>
                </c:pt>
                <c:pt idx="9">
                  <c:v>14.040014952784956</c:v>
                </c:pt>
                <c:pt idx="10">
                  <c:v>1.4582215937718399</c:v>
                </c:pt>
                <c:pt idx="1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85A-45FA-BAA8-24694B893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62038363954505682"/>
          <c:y val="0.20456875182268883"/>
          <c:w val="0.29906080489938758"/>
          <c:h val="0.79456620005832601"/>
        </c:manualLayout>
      </c:layout>
      <c:overlay val="0"/>
      <c:txPr>
        <a:bodyPr/>
        <a:lstStyle/>
        <a:p>
          <a:pPr>
            <a:defRPr sz="9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MX" sz="1200"/>
              <a:t>Participación de los Trámites de Licencias por Tipo 2025</a:t>
            </a:r>
          </a:p>
        </c:rich>
      </c:tx>
      <c:layout>
        <c:manualLayout>
          <c:xMode val="edge"/>
          <c:yMode val="edge"/>
          <c:x val="0.120604111986001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08355205599299"/>
          <c:y val="0.16666666666666666"/>
          <c:w val="0.49166666666666664"/>
          <c:h val="0.8194444444444444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3AAD-44CE-B9F3-80ED31DA191B}"/>
              </c:ext>
            </c:extLst>
          </c:dPt>
          <c:dPt>
            <c:idx val="1"/>
            <c:bubble3D val="0"/>
            <c:explosion val="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AD-44CE-B9F3-80ED31DA191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100"/>
                      <a:t>56.1%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AAD-44CE-B9F3-80ED31DA19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100"/>
                      <a:t>43.9%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AAD-44CE-B9F3-80ED31DA19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'10.1.2'!$B$20:$B$21</c:f>
              <c:strCache>
                <c:ptCount val="2"/>
                <c:pt idx="0">
                  <c:v>NACIONAL</c:v>
                </c:pt>
                <c:pt idx="1">
                  <c:v>INTERNACIONAL</c:v>
                </c:pt>
              </c:strCache>
            </c:strRef>
          </c:cat>
          <c:val>
            <c:numRef>
              <c:f>'10.1.2'!$D$20:$D$21</c:f>
              <c:numCache>
                <c:formatCode>#,##0.0</c:formatCode>
                <c:ptCount val="2"/>
                <c:pt idx="0">
                  <c:v>56.14413184455605</c:v>
                </c:pt>
                <c:pt idx="1">
                  <c:v>43.85586815544395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D-44CE-B9F3-80ED31DA191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MX" sz="1200"/>
              <a:t>Participación de los Trámites de Licencias por </a:t>
            </a:r>
          </a:p>
          <a:p>
            <a:pPr>
              <a:defRPr sz="1200"/>
            </a:pPr>
            <a:r>
              <a:rPr lang="es-MX" sz="1200"/>
              <a:t>Tipo de Trámite 2025</a:t>
            </a:r>
          </a:p>
        </c:rich>
      </c:tx>
      <c:layout>
        <c:manualLayout>
          <c:xMode val="edge"/>
          <c:yMode val="edge"/>
          <c:x val="0.17420822397200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1590113735783024E-2"/>
          <c:y val="0.2361111111111111"/>
          <c:w val="0.44166666666666665"/>
          <c:h val="0.7361111111111111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7"/>
            <c:spPr>
              <a:solidFill>
                <a:schemeClr val="accent6"/>
              </a:solidFill>
              <a:ln>
                <a:solidFill>
                  <a:schemeClr val="accent6">
                    <a:alpha val="98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8C0-4E6E-9127-D8560819F711}"/>
              </c:ext>
            </c:extLst>
          </c:dPt>
          <c:dPt>
            <c:idx val="1"/>
            <c:bubble3D val="0"/>
            <c:explosion val="11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88C0-4E6E-9127-D8560819F711}"/>
              </c:ext>
            </c:extLst>
          </c:dPt>
          <c:dPt>
            <c:idx val="2"/>
            <c:bubble3D val="0"/>
            <c:explosion val="10"/>
            <c:extLst>
              <c:ext xmlns:c16="http://schemas.microsoft.com/office/drawing/2014/chart" uri="{C3380CC4-5D6E-409C-BE32-E72D297353CC}">
                <c16:uniqueId val="{00000004-88C0-4E6E-9127-D8560819F711}"/>
              </c:ext>
            </c:extLst>
          </c:dPt>
          <c:dPt>
            <c:idx val="3"/>
            <c:bubble3D val="0"/>
            <c:explosion val="12"/>
            <c:extLst>
              <c:ext xmlns:c16="http://schemas.microsoft.com/office/drawing/2014/chart" uri="{C3380CC4-5D6E-409C-BE32-E72D297353CC}">
                <c16:uniqueId val="{00000005-88C0-4E6E-9127-D8560819F711}"/>
              </c:ext>
            </c:extLst>
          </c:dPt>
          <c:dPt>
            <c:idx val="4"/>
            <c:bubble3D val="0"/>
            <c:explosion val="12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88C0-4E6E-9127-D8560819F711}"/>
              </c:ext>
            </c:extLst>
          </c:dPt>
          <c:dPt>
            <c:idx val="5"/>
            <c:bubble3D val="0"/>
            <c:explosion val="1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9-88C0-4E6E-9127-D8560819F711}"/>
              </c:ext>
            </c:extLst>
          </c:dPt>
          <c:dLbls>
            <c:dLbl>
              <c:idx val="0"/>
              <c:layout>
                <c:manualLayout>
                  <c:x val="-2.0442038495188102E-2"/>
                  <c:y val="9.1591571886847481E-2"/>
                </c:manualLayout>
              </c:layout>
              <c:tx>
                <c:rich>
                  <a:bodyPr/>
                  <a:lstStyle/>
                  <a:p>
                    <a:fld id="{754447EB-3CE9-4737-8970-D4B15AB0ECF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C0-4E6E-9127-D8560819F71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10EDB26-D0D2-4F1D-AC1A-1010F3724B5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8C0-4E6E-9127-D8560819F71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491BC6-7C40-4B9C-B62A-2208DADD541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8C0-4E6E-9127-D8560819F71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E37A096-9D50-48ED-87F7-EA6007FD61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8C0-4E6E-9127-D8560819F71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3B4AD81-71A8-4DC2-9369-9403C586E47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8C0-4E6E-9127-D8560819F7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'10.1.3'!$A$6:$A$11</c:f>
              <c:strCache>
                <c:ptCount val="5"/>
                <c:pt idx="0">
                  <c:v>Cambio de Categoría</c:v>
                </c:pt>
                <c:pt idx="1">
                  <c:v>Categoría Adicional</c:v>
                </c:pt>
                <c:pt idx="2">
                  <c:v>Duplicado</c:v>
                </c:pt>
                <c:pt idx="3">
                  <c:v>Expedición</c:v>
                </c:pt>
                <c:pt idx="4">
                  <c:v>Renovación</c:v>
                </c:pt>
              </c:strCache>
            </c:strRef>
          </c:cat>
          <c:val>
            <c:numRef>
              <c:f>'10.1.3'!$E$6:$E$11</c:f>
              <c:numCache>
                <c:formatCode>0.0</c:formatCode>
                <c:ptCount val="5"/>
                <c:pt idx="0">
                  <c:v>4.799193849854535</c:v>
                </c:pt>
                <c:pt idx="1">
                  <c:v>8.3706340305881977</c:v>
                </c:pt>
                <c:pt idx="2">
                  <c:v>1.3161701366879581</c:v>
                </c:pt>
                <c:pt idx="3">
                  <c:v>14.2</c:v>
                </c:pt>
                <c:pt idx="4">
                  <c:v>71.261397435272315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C0-4E6E-9127-D8560819F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040244969378825"/>
          <c:y val="0.27199657334499855"/>
          <c:w val="0.28681977252843394"/>
          <c:h val="0.50230314960629918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 b="1">
                <a:solidFill>
                  <a:sysClr val="windowText" lastClr="000000"/>
                </a:solidFill>
              </a:rPr>
              <a:t>Participación</a:t>
            </a:r>
            <a:r>
              <a:rPr lang="es-MX" sz="1100" b="1" baseline="0">
                <a:solidFill>
                  <a:sysClr val="windowText" lastClr="000000"/>
                </a:solidFill>
              </a:rPr>
              <a:t> de las Mujeres en las Licencias Vigentes Emitidas por tipo Servicio 2025</a:t>
            </a:r>
            <a:endParaRPr lang="es-MX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4604111986001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5177537182852144"/>
          <c:y val="0.18784959171770196"/>
          <c:w val="0.44701246719160098"/>
          <c:h val="0.74502077865266836"/>
        </c:manualLayout>
      </c:layout>
      <c:pieChart>
        <c:varyColors val="1"/>
        <c:ser>
          <c:idx val="0"/>
          <c:order val="0"/>
          <c:tx>
            <c:strRef>
              <c:f>'10.1.4'!$I$5</c:f>
              <c:strCache>
                <c:ptCount val="1"/>
                <c:pt idx="0">
                  <c:v>% de Part.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explosion val="17"/>
            <c:spPr>
              <a:solidFill>
                <a:srgbClr val="C0504D"/>
              </a:solidFill>
              <a:ln w="1905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DB2-4B8B-8430-6ABC2C402D90}"/>
              </c:ext>
            </c:extLst>
          </c:dPt>
          <c:dPt>
            <c:idx val="1"/>
            <c:bubble3D val="0"/>
            <c:explosion val="11"/>
            <c:spPr>
              <a:solidFill>
                <a:schemeClr val="accent1"/>
              </a:solidFill>
              <a:ln w="1905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DB2-4B8B-8430-6ABC2C402D9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9E7D585-4DC5-415F-808A-234C3939B4B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DB2-4B8B-8430-6ABC2C402D9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AAD8102-390E-497C-9B31-AF5B2F6E3A5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DB2-4B8B-8430-6ABC2C402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'10.1.4'!$G$6:$G$7</c:f>
              <c:strCache>
                <c:ptCount val="2"/>
                <c:pt idx="0">
                  <c:v>Carga</c:v>
                </c:pt>
                <c:pt idx="1">
                  <c:v>Pasaje y Turismo</c:v>
                </c:pt>
              </c:strCache>
            </c:strRef>
          </c:cat>
          <c:val>
            <c:numRef>
              <c:f>'10.1.4'!$I$6:$I$7</c:f>
              <c:numCache>
                <c:formatCode>#,##0.0</c:formatCode>
                <c:ptCount val="2"/>
                <c:pt idx="0">
                  <c:v>77.296435815705593</c:v>
                </c:pt>
                <c:pt idx="1">
                  <c:v>22.703564184294407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B2-4B8B-8430-6ABC2C402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57830271216092"/>
          <c:y val="0.44006889763779528"/>
          <c:w val="0.2524951881014873"/>
          <c:h val="0.17307159521726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DDD9C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34</xdr:row>
      <xdr:rowOff>61912</xdr:rowOff>
    </xdr:from>
    <xdr:to>
      <xdr:col>13</xdr:col>
      <xdr:colOff>142874</xdr:colOff>
      <xdr:row>48</xdr:row>
      <xdr:rowOff>138112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18</xdr:row>
      <xdr:rowOff>166687</xdr:rowOff>
    </xdr:from>
    <xdr:to>
      <xdr:col>7</xdr:col>
      <xdr:colOff>628650</xdr:colOff>
      <xdr:row>33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733424</xdr:colOff>
      <xdr:row>18</xdr:row>
      <xdr:rowOff>166686</xdr:rowOff>
    </xdr:from>
    <xdr:to>
      <xdr:col>17</xdr:col>
      <xdr:colOff>438150</xdr:colOff>
      <xdr:row>33</xdr:row>
      <xdr:rowOff>47625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19</xdr:row>
      <xdr:rowOff>71437</xdr:rowOff>
    </xdr:from>
    <xdr:to>
      <xdr:col>10</xdr:col>
      <xdr:colOff>400050</xdr:colOff>
      <xdr:row>33</xdr:row>
      <xdr:rowOff>147637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3</xdr:row>
      <xdr:rowOff>80962</xdr:rowOff>
    </xdr:from>
    <xdr:to>
      <xdr:col>10</xdr:col>
      <xdr:colOff>400050</xdr:colOff>
      <xdr:row>18</xdr:row>
      <xdr:rowOff>71437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2</xdr:row>
      <xdr:rowOff>176212</xdr:rowOff>
    </xdr:from>
    <xdr:to>
      <xdr:col>10</xdr:col>
      <xdr:colOff>581025</xdr:colOff>
      <xdr:row>18</xdr:row>
      <xdr:rowOff>128587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10</xdr:row>
      <xdr:rowOff>19050</xdr:rowOff>
    </xdr:from>
    <xdr:to>
      <xdr:col>7</xdr:col>
      <xdr:colOff>1485900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EB0D84-A89F-45A6-81C2-CEE77C8E7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33"/>
  <sheetViews>
    <sheetView tabSelected="1" workbookViewId="0">
      <selection activeCell="B63" sqref="B63"/>
    </sheetView>
  </sheetViews>
  <sheetFormatPr baseColWidth="10" defaultRowHeight="15" x14ac:dyDescent="0.25"/>
  <cols>
    <col min="1" max="1" width="20.28515625" customWidth="1"/>
    <col min="2" max="2" width="7.7109375" customWidth="1"/>
    <col min="3" max="3" width="8" customWidth="1"/>
    <col min="4" max="4" width="7.5703125" customWidth="1"/>
    <col min="5" max="5" width="6.7109375" customWidth="1"/>
    <col min="6" max="6" width="7.7109375" customWidth="1"/>
    <col min="7" max="7" width="6.85546875" customWidth="1"/>
    <col min="9" max="9" width="3.5703125" customWidth="1"/>
    <col min="10" max="10" width="8.5703125" customWidth="1"/>
    <col min="11" max="11" width="7.85546875" customWidth="1"/>
    <col min="12" max="12" width="7.42578125" customWidth="1"/>
    <col min="13" max="13" width="6.7109375" customWidth="1"/>
    <col min="14" max="14" width="7" customWidth="1"/>
    <col min="15" max="15" width="6.42578125" customWidth="1"/>
    <col min="17" max="17" width="2.5703125" customWidth="1"/>
    <col min="18" max="18" width="9.140625" customWidth="1"/>
  </cols>
  <sheetData>
    <row r="2" spans="1:23" ht="17.25" x14ac:dyDescent="0.3">
      <c r="A2" s="38" t="s">
        <v>36</v>
      </c>
    </row>
    <row r="3" spans="1:23" ht="17.25" x14ac:dyDescent="0.3">
      <c r="A3" s="38"/>
    </row>
    <row r="4" spans="1:23" ht="17.25" x14ac:dyDescent="0.3">
      <c r="A4" s="38" t="s">
        <v>37</v>
      </c>
    </row>
    <row r="5" spans="1:23" ht="17.25" x14ac:dyDescent="0.3">
      <c r="A5" s="38"/>
    </row>
    <row r="6" spans="1:23" ht="17.25" x14ac:dyDescent="0.3">
      <c r="A6" s="38" t="s">
        <v>38</v>
      </c>
    </row>
    <row r="7" spans="1:23" x14ac:dyDescent="0.25">
      <c r="A7" s="18"/>
      <c r="B7" s="5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  <c r="R7" s="19"/>
    </row>
    <row r="8" spans="1:23" x14ac:dyDescent="0.25">
      <c r="A8" s="60" t="s">
        <v>24</v>
      </c>
      <c r="B8" s="61" t="s">
        <v>25</v>
      </c>
      <c r="C8" s="61"/>
      <c r="D8" s="61"/>
      <c r="E8" s="61"/>
      <c r="F8" s="61"/>
      <c r="G8" s="61"/>
      <c r="H8" s="61"/>
      <c r="I8" s="25"/>
      <c r="J8" s="61" t="s">
        <v>26</v>
      </c>
      <c r="K8" s="61"/>
      <c r="L8" s="61"/>
      <c r="M8" s="61"/>
      <c r="N8" s="61"/>
      <c r="O8" s="61"/>
      <c r="P8" s="61"/>
      <c r="Q8" s="22"/>
      <c r="R8" s="60" t="s">
        <v>27</v>
      </c>
      <c r="S8" s="33"/>
      <c r="T8" s="33"/>
      <c r="U8" s="33"/>
      <c r="V8" s="33"/>
      <c r="W8" s="33"/>
    </row>
    <row r="9" spans="1:23" x14ac:dyDescent="0.25">
      <c r="A9" s="60"/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3" t="s">
        <v>34</v>
      </c>
      <c r="I9" s="25"/>
      <c r="J9" s="1" t="s">
        <v>3</v>
      </c>
      <c r="K9" s="1" t="s">
        <v>4</v>
      </c>
      <c r="L9" s="1" t="s">
        <v>5</v>
      </c>
      <c r="M9" s="1" t="s">
        <v>6</v>
      </c>
      <c r="N9" s="1" t="s">
        <v>7</v>
      </c>
      <c r="O9" s="1" t="s">
        <v>8</v>
      </c>
      <c r="P9" s="3" t="s">
        <v>34</v>
      </c>
      <c r="Q9" s="22"/>
      <c r="R9" s="60"/>
      <c r="S9" s="33"/>
      <c r="T9" s="33"/>
      <c r="U9" s="33"/>
      <c r="V9" s="33"/>
      <c r="W9" s="33"/>
    </row>
    <row r="10" spans="1:23" ht="8.25" customHeight="1" x14ac:dyDescent="0.25">
      <c r="A10" s="21"/>
      <c r="B10" s="21"/>
      <c r="C10" s="21"/>
      <c r="D10" s="21"/>
      <c r="E10" s="21"/>
      <c r="F10" s="21"/>
      <c r="G10" s="21"/>
      <c r="H10" s="26"/>
      <c r="I10" s="25"/>
      <c r="J10" s="21"/>
      <c r="K10" s="21"/>
      <c r="L10" s="21"/>
      <c r="M10" s="21"/>
      <c r="N10" s="21"/>
      <c r="O10" s="21"/>
      <c r="P10" s="26"/>
      <c r="Q10" s="22"/>
      <c r="R10" s="21"/>
      <c r="S10" s="33"/>
      <c r="T10" s="33"/>
      <c r="U10" s="33"/>
      <c r="V10" s="33"/>
      <c r="W10" s="33"/>
    </row>
    <row r="11" spans="1:23" hidden="1" x14ac:dyDescent="0.25">
      <c r="A11" s="30" t="s">
        <v>29</v>
      </c>
      <c r="B11" s="31"/>
      <c r="C11" s="31"/>
      <c r="D11" s="31"/>
      <c r="E11" s="31"/>
      <c r="F11" s="31"/>
      <c r="G11" s="31"/>
      <c r="H11" s="32">
        <f>SUM(B11:G11)</f>
        <v>0</v>
      </c>
      <c r="I11" s="28"/>
      <c r="J11" s="31"/>
      <c r="K11" s="31"/>
      <c r="L11" s="31"/>
      <c r="M11" s="31"/>
      <c r="N11" s="31"/>
      <c r="O11" s="31"/>
      <c r="P11" s="32">
        <f>SUM(J11:O11)</f>
        <v>0</v>
      </c>
      <c r="Q11" s="23"/>
      <c r="R11" s="32">
        <f>H11+P11</f>
        <v>0</v>
      </c>
      <c r="S11" s="33"/>
      <c r="T11" s="33"/>
      <c r="U11" s="33"/>
      <c r="V11" s="33"/>
      <c r="W11" s="33"/>
    </row>
    <row r="12" spans="1:23" x14ac:dyDescent="0.25">
      <c r="A12" s="27" t="s">
        <v>28</v>
      </c>
      <c r="B12" s="28">
        <v>1021</v>
      </c>
      <c r="C12" s="28">
        <v>5303</v>
      </c>
      <c r="D12" s="28">
        <v>28</v>
      </c>
      <c r="E12" s="28">
        <v>2</v>
      </c>
      <c r="F12" s="28">
        <v>1012</v>
      </c>
      <c r="G12" s="28">
        <v>35</v>
      </c>
      <c r="H12" s="24">
        <f t="shared" ref="H12:H16" si="0">SUM(B12:G12)</f>
        <v>7401</v>
      </c>
      <c r="I12" s="28"/>
      <c r="J12" s="28">
        <v>1010</v>
      </c>
      <c r="K12" s="28">
        <v>5283</v>
      </c>
      <c r="L12" s="28">
        <v>23</v>
      </c>
      <c r="M12" s="28">
        <v>1</v>
      </c>
      <c r="N12" s="28">
        <v>1013</v>
      </c>
      <c r="O12" s="28">
        <v>33</v>
      </c>
      <c r="P12" s="24">
        <f t="shared" ref="P12:P16" si="1">SUM(J12:O12)</f>
        <v>7363</v>
      </c>
      <c r="Q12" s="23"/>
      <c r="R12" s="24">
        <f t="shared" ref="R12:R16" si="2">H12+P12</f>
        <v>14764</v>
      </c>
      <c r="S12" s="33"/>
      <c r="T12" s="33"/>
      <c r="U12" s="33"/>
      <c r="V12" s="33"/>
      <c r="W12" s="33"/>
    </row>
    <row r="13" spans="1:23" x14ac:dyDescent="0.25">
      <c r="A13" s="30" t="s">
        <v>30</v>
      </c>
      <c r="B13" s="31">
        <v>1198</v>
      </c>
      <c r="C13" s="31">
        <v>4913</v>
      </c>
      <c r="D13" s="31">
        <v>90</v>
      </c>
      <c r="E13" s="31">
        <v>66</v>
      </c>
      <c r="F13" s="31">
        <v>10188</v>
      </c>
      <c r="G13" s="31">
        <v>1581</v>
      </c>
      <c r="H13" s="32">
        <f t="shared" si="0"/>
        <v>18036</v>
      </c>
      <c r="I13" s="28"/>
      <c r="J13" s="31">
        <v>839</v>
      </c>
      <c r="K13" s="31">
        <v>2055</v>
      </c>
      <c r="L13" s="31">
        <v>52</v>
      </c>
      <c r="M13" s="31">
        <v>5</v>
      </c>
      <c r="N13" s="31">
        <v>4688</v>
      </c>
      <c r="O13" s="31">
        <v>76</v>
      </c>
      <c r="P13" s="32">
        <f t="shared" si="1"/>
        <v>7715</v>
      </c>
      <c r="Q13" s="23"/>
      <c r="R13" s="32">
        <f t="shared" si="2"/>
        <v>25751</v>
      </c>
      <c r="S13" s="33"/>
      <c r="T13" s="33"/>
      <c r="U13" s="33"/>
      <c r="V13" s="33"/>
      <c r="W13" s="33"/>
    </row>
    <row r="14" spans="1:23" x14ac:dyDescent="0.25">
      <c r="A14" s="27" t="s">
        <v>31</v>
      </c>
      <c r="B14" s="28">
        <v>113</v>
      </c>
      <c r="C14" s="28">
        <v>565</v>
      </c>
      <c r="D14" s="28">
        <v>5</v>
      </c>
      <c r="E14" s="28">
        <v>4</v>
      </c>
      <c r="F14" s="28">
        <v>1354</v>
      </c>
      <c r="G14" s="28">
        <v>36</v>
      </c>
      <c r="H14" s="24">
        <f t="shared" si="0"/>
        <v>2077</v>
      </c>
      <c r="I14" s="28"/>
      <c r="J14" s="28">
        <v>22</v>
      </c>
      <c r="K14" s="28">
        <v>388</v>
      </c>
      <c r="L14" s="28">
        <v>4</v>
      </c>
      <c r="M14" s="28">
        <v>3</v>
      </c>
      <c r="N14" s="28">
        <v>1549</v>
      </c>
      <c r="O14" s="28">
        <v>6</v>
      </c>
      <c r="P14" s="24">
        <f t="shared" si="1"/>
        <v>1972</v>
      </c>
      <c r="Q14" s="23"/>
      <c r="R14" s="24">
        <f t="shared" si="2"/>
        <v>4049</v>
      </c>
      <c r="S14" s="33"/>
      <c r="T14" s="33"/>
      <c r="U14" s="33"/>
      <c r="V14" s="33"/>
      <c r="W14" s="33"/>
    </row>
    <row r="15" spans="1:23" x14ac:dyDescent="0.25">
      <c r="A15" s="30" t="s">
        <v>32</v>
      </c>
      <c r="B15" s="31">
        <v>7134</v>
      </c>
      <c r="C15" s="31">
        <v>29283</v>
      </c>
      <c r="D15" s="31">
        <v>80</v>
      </c>
      <c r="E15" s="31">
        <v>18</v>
      </c>
      <c r="F15" s="31">
        <v>0</v>
      </c>
      <c r="G15" s="31">
        <v>731</v>
      </c>
      <c r="H15" s="32">
        <f t="shared" si="0"/>
        <v>37246</v>
      </c>
      <c r="I15" s="28"/>
      <c r="J15" s="31">
        <v>314</v>
      </c>
      <c r="K15" s="31">
        <v>6282</v>
      </c>
      <c r="L15" s="31">
        <v>1</v>
      </c>
      <c r="M15" s="31">
        <v>0</v>
      </c>
      <c r="N15" s="31">
        <v>0</v>
      </c>
      <c r="O15" s="31">
        <v>3</v>
      </c>
      <c r="P15" s="32">
        <f t="shared" si="1"/>
        <v>6600</v>
      </c>
      <c r="Q15" s="23"/>
      <c r="R15" s="32">
        <f t="shared" si="2"/>
        <v>43846</v>
      </c>
      <c r="S15" s="33"/>
      <c r="T15" s="33"/>
      <c r="U15" s="33"/>
      <c r="V15" s="33"/>
      <c r="W15" s="33"/>
    </row>
    <row r="16" spans="1:23" x14ac:dyDescent="0.25">
      <c r="A16" s="27" t="s">
        <v>33</v>
      </c>
      <c r="B16" s="28">
        <v>12976</v>
      </c>
      <c r="C16" s="28">
        <v>53769</v>
      </c>
      <c r="D16" s="28">
        <v>823</v>
      </c>
      <c r="E16" s="28">
        <v>30</v>
      </c>
      <c r="F16" s="28">
        <v>38258</v>
      </c>
      <c r="G16" s="28">
        <v>2103</v>
      </c>
      <c r="H16" s="24">
        <f t="shared" si="0"/>
        <v>107959</v>
      </c>
      <c r="I16" s="28"/>
      <c r="J16" s="28">
        <v>11122</v>
      </c>
      <c r="K16" s="28">
        <v>63427</v>
      </c>
      <c r="L16" s="28">
        <v>423</v>
      </c>
      <c r="M16" s="28">
        <v>27</v>
      </c>
      <c r="N16" s="28">
        <v>35942</v>
      </c>
      <c r="O16" s="28">
        <v>325</v>
      </c>
      <c r="P16" s="24">
        <f t="shared" si="1"/>
        <v>111266</v>
      </c>
      <c r="Q16" s="23"/>
      <c r="R16" s="24">
        <f t="shared" si="2"/>
        <v>219225</v>
      </c>
      <c r="S16" s="33"/>
      <c r="T16" s="33"/>
      <c r="U16" s="33"/>
      <c r="V16" s="33"/>
      <c r="W16" s="33"/>
    </row>
    <row r="17" spans="1:23" ht="9" customHeight="1" x14ac:dyDescent="0.25">
      <c r="A17" s="29"/>
      <c r="B17" s="28"/>
      <c r="C17" s="28"/>
      <c r="D17" s="28"/>
      <c r="E17" s="28"/>
      <c r="F17" s="28"/>
      <c r="G17" s="28"/>
      <c r="H17" s="24"/>
      <c r="I17" s="28"/>
      <c r="J17" s="28"/>
      <c r="K17" s="28"/>
      <c r="L17" s="28"/>
      <c r="M17" s="28"/>
      <c r="N17" s="28"/>
      <c r="O17" s="28"/>
      <c r="P17" s="24"/>
      <c r="Q17" s="23"/>
      <c r="R17" s="24"/>
      <c r="S17" s="33"/>
      <c r="T17" s="33"/>
      <c r="U17" s="33"/>
      <c r="V17" s="33"/>
      <c r="W17" s="33"/>
    </row>
    <row r="18" spans="1:23" x14ac:dyDescent="0.25">
      <c r="A18" s="1" t="s">
        <v>27</v>
      </c>
      <c r="B18" s="2">
        <f>SUM(B11:B16)</f>
        <v>22442</v>
      </c>
      <c r="C18" s="2">
        <f t="shared" ref="C18:H18" si="3">SUM(C11:C16)</f>
        <v>93833</v>
      </c>
      <c r="D18" s="2">
        <f t="shared" si="3"/>
        <v>1026</v>
      </c>
      <c r="E18" s="2">
        <f t="shared" si="3"/>
        <v>120</v>
      </c>
      <c r="F18" s="2">
        <f t="shared" si="3"/>
        <v>50812</v>
      </c>
      <c r="G18" s="2">
        <f t="shared" si="3"/>
        <v>4486</v>
      </c>
      <c r="H18" s="2">
        <f t="shared" si="3"/>
        <v>172719</v>
      </c>
      <c r="I18" s="44"/>
      <c r="J18" s="2">
        <f>SUM(J11:J16)</f>
        <v>13307</v>
      </c>
      <c r="K18" s="2">
        <f t="shared" ref="K18:P18" si="4">SUM(K11:K16)</f>
        <v>77435</v>
      </c>
      <c r="L18" s="2">
        <f t="shared" si="4"/>
        <v>503</v>
      </c>
      <c r="M18" s="2">
        <f t="shared" si="4"/>
        <v>36</v>
      </c>
      <c r="N18" s="2">
        <f t="shared" si="4"/>
        <v>43192</v>
      </c>
      <c r="O18" s="2">
        <f t="shared" si="4"/>
        <v>443</v>
      </c>
      <c r="P18" s="2">
        <f t="shared" si="4"/>
        <v>134916</v>
      </c>
      <c r="Q18" s="43"/>
      <c r="R18" s="2">
        <f>SUM(R11:R16)</f>
        <v>307635</v>
      </c>
      <c r="S18" s="33"/>
      <c r="T18" s="33"/>
      <c r="U18" s="33"/>
      <c r="V18" s="33"/>
      <c r="W18" s="33"/>
    </row>
    <row r="19" spans="1:23" x14ac:dyDescent="0.25">
      <c r="A19" s="33"/>
      <c r="B19" s="37">
        <f t="shared" ref="B19:G19" si="5">B18*100/$H$18</f>
        <v>12.993359155622716</v>
      </c>
      <c r="C19" s="37">
        <f t="shared" si="5"/>
        <v>54.326970397003223</v>
      </c>
      <c r="D19" s="37">
        <f t="shared" si="5"/>
        <v>0.59402845083632949</v>
      </c>
      <c r="E19" s="37">
        <f t="shared" si="5"/>
        <v>6.9477011793722745E-2</v>
      </c>
      <c r="F19" s="37">
        <f t="shared" si="5"/>
        <v>29.418882693855338</v>
      </c>
      <c r="G19" s="37">
        <f t="shared" si="5"/>
        <v>2.597282290888669</v>
      </c>
      <c r="I19" s="5"/>
      <c r="J19" s="37">
        <f>J18*100/$P$18</f>
        <v>9.8631741231581138</v>
      </c>
      <c r="K19" s="37">
        <f t="shared" ref="K19:O19" si="6">K18*100/$P$18</f>
        <v>57.394971686086159</v>
      </c>
      <c r="L19" s="37">
        <f t="shared" si="6"/>
        <v>0.37282457232648464</v>
      </c>
      <c r="M19" s="37">
        <f t="shared" si="6"/>
        <v>2.6683269589967092E-2</v>
      </c>
      <c r="N19" s="37">
        <f t="shared" si="6"/>
        <v>32.013993892496075</v>
      </c>
      <c r="O19" s="37">
        <f t="shared" si="6"/>
        <v>0.32835245634320614</v>
      </c>
      <c r="Q19" s="33"/>
      <c r="R19" s="33"/>
      <c r="S19" s="33"/>
      <c r="T19" s="33"/>
      <c r="U19" s="33"/>
      <c r="V19" s="33"/>
      <c r="W19" s="33"/>
    </row>
    <row r="20" spans="1:23" x14ac:dyDescent="0.25">
      <c r="B20" s="59"/>
      <c r="C20" s="59"/>
      <c r="D20" s="59"/>
      <c r="E20" s="59"/>
      <c r="F20" s="59"/>
      <c r="G20" s="59"/>
      <c r="H20" s="33"/>
      <c r="I20" s="33"/>
      <c r="J20" s="59"/>
      <c r="K20" s="59"/>
      <c r="L20" s="59"/>
      <c r="M20" s="59"/>
      <c r="N20" s="59"/>
      <c r="O20" s="59"/>
      <c r="S20" s="33"/>
      <c r="T20" s="33"/>
      <c r="U20" s="33"/>
      <c r="V20" s="33"/>
      <c r="W20" s="33"/>
    </row>
    <row r="21" spans="1:23" x14ac:dyDescent="0.25">
      <c r="A21" s="34"/>
      <c r="B21" s="40" t="s">
        <v>35</v>
      </c>
      <c r="C21" s="40" t="s">
        <v>26</v>
      </c>
      <c r="D21" s="34"/>
      <c r="E21" s="34"/>
      <c r="S21" s="33"/>
      <c r="T21" s="33"/>
      <c r="U21" s="33"/>
      <c r="V21" s="33"/>
      <c r="W21" s="33"/>
    </row>
    <row r="22" spans="1:23" x14ac:dyDescent="0.25">
      <c r="A22" s="41" t="s">
        <v>3</v>
      </c>
      <c r="B22" s="35">
        <f>B18</f>
        <v>22442</v>
      </c>
      <c r="C22" s="35">
        <f>J18</f>
        <v>13307</v>
      </c>
      <c r="D22" s="34"/>
      <c r="E22" s="34"/>
      <c r="S22" s="33"/>
      <c r="T22" s="33"/>
      <c r="U22" s="33"/>
      <c r="V22" s="33"/>
      <c r="W22" s="33"/>
    </row>
    <row r="23" spans="1:23" x14ac:dyDescent="0.25">
      <c r="A23" s="41" t="s">
        <v>4</v>
      </c>
      <c r="B23" s="35">
        <f>C18</f>
        <v>93833</v>
      </c>
      <c r="C23" s="35">
        <f>K18</f>
        <v>77435</v>
      </c>
      <c r="D23" s="34"/>
      <c r="E23" s="34"/>
    </row>
    <row r="24" spans="1:23" x14ac:dyDescent="0.25">
      <c r="A24" s="41" t="s">
        <v>5</v>
      </c>
      <c r="B24" s="35">
        <f>D18</f>
        <v>1026</v>
      </c>
      <c r="C24" s="35">
        <f>L18</f>
        <v>503</v>
      </c>
      <c r="D24" s="34"/>
      <c r="E24" s="34"/>
    </row>
    <row r="25" spans="1:23" x14ac:dyDescent="0.25">
      <c r="A25" s="41" t="s">
        <v>6</v>
      </c>
      <c r="B25" s="35">
        <f>E18</f>
        <v>120</v>
      </c>
      <c r="C25" s="35">
        <f>M18</f>
        <v>36</v>
      </c>
      <c r="D25" s="34"/>
      <c r="E25" s="34"/>
    </row>
    <row r="26" spans="1:23" x14ac:dyDescent="0.25">
      <c r="A26" s="41" t="s">
        <v>7</v>
      </c>
      <c r="B26" s="35">
        <f>F18</f>
        <v>50812</v>
      </c>
      <c r="C26" s="35">
        <f>N18</f>
        <v>43192</v>
      </c>
      <c r="D26" s="34"/>
      <c r="E26" s="34"/>
    </row>
    <row r="27" spans="1:23" x14ac:dyDescent="0.25">
      <c r="A27" s="41" t="s">
        <v>8</v>
      </c>
      <c r="B27" s="35">
        <f>G18</f>
        <v>4486</v>
      </c>
      <c r="C27" s="35">
        <f>O18</f>
        <v>443</v>
      </c>
      <c r="D27" s="34"/>
      <c r="E27" s="34"/>
    </row>
    <row r="28" spans="1:23" x14ac:dyDescent="0.25">
      <c r="A28" s="41" t="s">
        <v>27</v>
      </c>
      <c r="B28" s="42">
        <f>SUM(B22:B27)</f>
        <v>172719</v>
      </c>
      <c r="C28" s="42">
        <f>SUM(C22:C27)</f>
        <v>134916</v>
      </c>
      <c r="D28" s="42">
        <f>B28+C28</f>
        <v>307635</v>
      </c>
      <c r="E28" s="34"/>
    </row>
    <row r="29" spans="1:23" x14ac:dyDescent="0.25">
      <c r="A29" s="34"/>
      <c r="B29" s="34"/>
      <c r="C29" s="34"/>
      <c r="D29" s="34"/>
      <c r="E29" s="34"/>
    </row>
    <row r="33" spans="1:7" x14ac:dyDescent="0.25">
      <c r="A33" s="33"/>
      <c r="B33" s="33"/>
      <c r="C33" s="33"/>
      <c r="D33" s="33"/>
      <c r="E33" s="33"/>
      <c r="F33" s="33"/>
      <c r="G33" s="33"/>
    </row>
  </sheetData>
  <mergeCells count="4">
    <mergeCell ref="A8:A9"/>
    <mergeCell ref="B8:H8"/>
    <mergeCell ref="J8:P8"/>
    <mergeCell ref="R8:R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2"/>
  <sheetViews>
    <sheetView workbookViewId="0">
      <selection activeCell="C55" sqref="C55"/>
    </sheetView>
  </sheetViews>
  <sheetFormatPr baseColWidth="10" defaultRowHeight="15" x14ac:dyDescent="0.25"/>
  <cols>
    <col min="2" max="2" width="19.140625" customWidth="1"/>
    <col min="3" max="3" width="10.28515625" bestFit="1" customWidth="1"/>
    <col min="4" max="4" width="11.5703125" customWidth="1"/>
  </cols>
  <sheetData>
    <row r="2" spans="1:4" ht="17.25" x14ac:dyDescent="0.3">
      <c r="A2" s="38" t="s">
        <v>39</v>
      </c>
    </row>
    <row r="4" spans="1:4" ht="6.75" customHeight="1" x14ac:dyDescent="0.25">
      <c r="B4" s="4"/>
      <c r="C4" s="4"/>
      <c r="D4" s="5"/>
    </row>
    <row r="5" spans="1:4" x14ac:dyDescent="0.25">
      <c r="B5" s="6" t="s">
        <v>9</v>
      </c>
      <c r="C5" s="6" t="s">
        <v>10</v>
      </c>
      <c r="D5" s="6" t="s">
        <v>11</v>
      </c>
    </row>
    <row r="6" spans="1:4" x14ac:dyDescent="0.25">
      <c r="B6" s="7" t="s">
        <v>12</v>
      </c>
      <c r="C6" s="8">
        <v>22442</v>
      </c>
      <c r="D6" s="9">
        <f>C6*100/$C$18</f>
        <v>7.2950086953695124</v>
      </c>
    </row>
    <row r="7" spans="1:4" x14ac:dyDescent="0.25">
      <c r="B7" s="10" t="s">
        <v>13</v>
      </c>
      <c r="C7" s="11">
        <v>13307</v>
      </c>
      <c r="D7" s="12">
        <f t="shared" ref="D7:D16" si="0">C7*100/$C$18</f>
        <v>4.3255806393940874</v>
      </c>
    </row>
    <row r="8" spans="1:4" x14ac:dyDescent="0.25">
      <c r="B8" s="7" t="s">
        <v>14</v>
      </c>
      <c r="C8" s="8">
        <v>93833</v>
      </c>
      <c r="D8" s="9">
        <f t="shared" si="0"/>
        <v>30.501405886846424</v>
      </c>
    </row>
    <row r="9" spans="1:4" x14ac:dyDescent="0.25">
      <c r="B9" s="10" t="s">
        <v>15</v>
      </c>
      <c r="C9" s="11">
        <v>77435</v>
      </c>
      <c r="D9" s="12">
        <f t="shared" si="0"/>
        <v>25.171063110504331</v>
      </c>
    </row>
    <row r="10" spans="1:4" x14ac:dyDescent="0.25">
      <c r="B10" s="7" t="s">
        <v>16</v>
      </c>
      <c r="C10" s="8">
        <v>1026</v>
      </c>
      <c r="D10" s="9">
        <f t="shared" si="0"/>
        <v>0.33351211663172264</v>
      </c>
    </row>
    <row r="11" spans="1:4" x14ac:dyDescent="0.25">
      <c r="B11" s="10" t="s">
        <v>17</v>
      </c>
      <c r="C11" s="11">
        <v>503</v>
      </c>
      <c r="D11" s="12">
        <f t="shared" si="0"/>
        <v>0.16350545289060087</v>
      </c>
    </row>
    <row r="12" spans="1:4" x14ac:dyDescent="0.25">
      <c r="B12" s="7" t="s">
        <v>18</v>
      </c>
      <c r="C12" s="8">
        <v>120</v>
      </c>
      <c r="D12" s="9">
        <f t="shared" si="0"/>
        <v>3.9007265103125459E-2</v>
      </c>
    </row>
    <row r="13" spans="1:4" x14ac:dyDescent="0.25">
      <c r="B13" s="10" t="s">
        <v>19</v>
      </c>
      <c r="C13" s="11">
        <v>36</v>
      </c>
      <c r="D13" s="12">
        <f t="shared" si="0"/>
        <v>1.1702179530937638E-2</v>
      </c>
    </row>
    <row r="14" spans="1:4" x14ac:dyDescent="0.25">
      <c r="B14" s="7" t="s">
        <v>20</v>
      </c>
      <c r="C14" s="8">
        <v>50812</v>
      </c>
      <c r="D14" s="9">
        <f t="shared" si="0"/>
        <v>16.516976286833422</v>
      </c>
    </row>
    <row r="15" spans="1:4" x14ac:dyDescent="0.25">
      <c r="B15" s="10" t="s">
        <v>21</v>
      </c>
      <c r="C15" s="11">
        <v>43192</v>
      </c>
      <c r="D15" s="12">
        <f t="shared" si="0"/>
        <v>14.040014952784956</v>
      </c>
    </row>
    <row r="16" spans="1:4" x14ac:dyDescent="0.25">
      <c r="B16" s="7" t="s">
        <v>22</v>
      </c>
      <c r="C16" s="8">
        <v>4486</v>
      </c>
      <c r="D16" s="9">
        <f t="shared" si="0"/>
        <v>1.4582215937718399</v>
      </c>
    </row>
    <row r="17" spans="2:4" x14ac:dyDescent="0.25">
      <c r="B17" s="10" t="s">
        <v>23</v>
      </c>
      <c r="C17" s="11">
        <v>443</v>
      </c>
      <c r="D17" s="12">
        <v>0.2</v>
      </c>
    </row>
    <row r="18" spans="2:4" x14ac:dyDescent="0.25">
      <c r="B18" s="6" t="s">
        <v>2</v>
      </c>
      <c r="C18" s="13">
        <f>SUM(C6:C17)</f>
        <v>307635</v>
      </c>
      <c r="D18" s="13">
        <f>SUM(D6:D17)</f>
        <v>100.05599817966097</v>
      </c>
    </row>
    <row r="19" spans="2:4" ht="6.75" customHeight="1" x14ac:dyDescent="0.25"/>
    <row r="20" spans="2:4" x14ac:dyDescent="0.25">
      <c r="B20" s="7" t="s">
        <v>0</v>
      </c>
      <c r="C20" s="14">
        <f>C6+C8+C10+C12+C14+C16</f>
        <v>172719</v>
      </c>
      <c r="D20" s="15">
        <f>C20*100/C22</f>
        <v>56.14413184455605</v>
      </c>
    </row>
    <row r="21" spans="2:4" x14ac:dyDescent="0.25">
      <c r="B21" s="10" t="s">
        <v>1</v>
      </c>
      <c r="C21" s="16">
        <f>C7+C9+C11+C13+C15+C17</f>
        <v>134916</v>
      </c>
      <c r="D21" s="17">
        <f>C21*100/C22</f>
        <v>43.85586815544395</v>
      </c>
    </row>
    <row r="22" spans="2:4" x14ac:dyDescent="0.25">
      <c r="B22" s="6" t="s">
        <v>2</v>
      </c>
      <c r="C22" s="13">
        <f>SUM(C20:C21)</f>
        <v>307635</v>
      </c>
      <c r="D22" s="13">
        <f>SUM(D20:D21)</f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3"/>
  <sheetViews>
    <sheetView workbookViewId="0">
      <selection activeCell="E52" sqref="E52"/>
    </sheetView>
  </sheetViews>
  <sheetFormatPr baseColWidth="10" defaultRowHeight="15" x14ac:dyDescent="0.25"/>
  <cols>
    <col min="1" max="1" width="24.140625" customWidth="1"/>
    <col min="3" max="3" width="15.5703125" bestFit="1" customWidth="1"/>
  </cols>
  <sheetData>
    <row r="2" spans="1:6" ht="17.25" x14ac:dyDescent="0.3">
      <c r="A2" s="38" t="s">
        <v>40</v>
      </c>
      <c r="B2" s="19"/>
      <c r="C2" s="19"/>
      <c r="D2" s="19"/>
    </row>
    <row r="4" spans="1:6" ht="19.5" customHeight="1" x14ac:dyDescent="0.25">
      <c r="A4" s="1" t="s">
        <v>24</v>
      </c>
      <c r="B4" s="1" t="s">
        <v>25</v>
      </c>
      <c r="C4" s="1" t="s">
        <v>26</v>
      </c>
      <c r="D4" s="1" t="s">
        <v>27</v>
      </c>
    </row>
    <row r="5" spans="1:6" ht="9" customHeight="1" x14ac:dyDescent="0.25">
      <c r="A5" s="21"/>
      <c r="B5" s="21"/>
      <c r="C5" s="21"/>
      <c r="D5" s="21"/>
      <c r="E5" s="33"/>
    </row>
    <row r="6" spans="1:6" hidden="1" x14ac:dyDescent="0.25">
      <c r="A6" s="30" t="s">
        <v>29</v>
      </c>
      <c r="B6" s="31"/>
      <c r="C6" s="31"/>
      <c r="D6" s="32">
        <f>B6+C6</f>
        <v>0</v>
      </c>
      <c r="E6" s="39">
        <f>D6*100/$D$13</f>
        <v>0</v>
      </c>
      <c r="F6" s="36"/>
    </row>
    <row r="7" spans="1:6" x14ac:dyDescent="0.25">
      <c r="A7" s="27" t="s">
        <v>28</v>
      </c>
      <c r="B7" s="28">
        <v>7401</v>
      </c>
      <c r="C7" s="28">
        <v>7363</v>
      </c>
      <c r="D7" s="24">
        <f t="shared" ref="D7:D11" si="0">B7+C7</f>
        <v>14764</v>
      </c>
      <c r="E7" s="37">
        <f t="shared" ref="E7:E11" si="1">D7*100/$D$13</f>
        <v>4.799193849854535</v>
      </c>
      <c r="F7" s="36"/>
    </row>
    <row r="8" spans="1:6" x14ac:dyDescent="0.25">
      <c r="A8" s="30" t="s">
        <v>30</v>
      </c>
      <c r="B8" s="31">
        <v>18036</v>
      </c>
      <c r="C8" s="31">
        <v>7715</v>
      </c>
      <c r="D8" s="32">
        <f t="shared" si="0"/>
        <v>25751</v>
      </c>
      <c r="E8" s="37">
        <f t="shared" si="1"/>
        <v>8.3706340305881977</v>
      </c>
      <c r="F8" s="36"/>
    </row>
    <row r="9" spans="1:6" x14ac:dyDescent="0.25">
      <c r="A9" s="27" t="s">
        <v>31</v>
      </c>
      <c r="B9" s="28">
        <v>2077</v>
      </c>
      <c r="C9" s="28">
        <v>1972</v>
      </c>
      <c r="D9" s="24">
        <f t="shared" si="0"/>
        <v>4049</v>
      </c>
      <c r="E9" s="37">
        <f t="shared" si="1"/>
        <v>1.3161701366879581</v>
      </c>
      <c r="F9" s="36"/>
    </row>
    <row r="10" spans="1:6" x14ac:dyDescent="0.25">
      <c r="A10" s="30" t="s">
        <v>32</v>
      </c>
      <c r="B10" s="31">
        <v>37246</v>
      </c>
      <c r="C10" s="31">
        <v>6600</v>
      </c>
      <c r="D10" s="32">
        <f t="shared" si="0"/>
        <v>43846</v>
      </c>
      <c r="E10" s="37">
        <v>14.2</v>
      </c>
      <c r="F10" s="36"/>
    </row>
    <row r="11" spans="1:6" x14ac:dyDescent="0.25">
      <c r="A11" s="27" t="s">
        <v>33</v>
      </c>
      <c r="B11" s="28">
        <v>107959</v>
      </c>
      <c r="C11" s="28">
        <v>111266</v>
      </c>
      <c r="D11" s="24">
        <f t="shared" si="0"/>
        <v>219225</v>
      </c>
      <c r="E11" s="37">
        <f t="shared" si="1"/>
        <v>71.261397435272315</v>
      </c>
      <c r="F11" s="36"/>
    </row>
    <row r="12" spans="1:6" ht="7.5" customHeight="1" x14ac:dyDescent="0.25">
      <c r="A12" s="29"/>
      <c r="B12" s="24"/>
      <c r="C12" s="24"/>
      <c r="D12" s="24"/>
      <c r="E12" s="34"/>
    </row>
    <row r="13" spans="1:6" ht="18.75" customHeight="1" x14ac:dyDescent="0.25">
      <c r="A13" s="1" t="s">
        <v>27</v>
      </c>
      <c r="B13" s="2">
        <f>SUM(B6:B11)</f>
        <v>172719</v>
      </c>
      <c r="C13" s="2">
        <f t="shared" ref="C13:D13" si="2">SUM(C6:C11)</f>
        <v>134916</v>
      </c>
      <c r="D13" s="2">
        <f t="shared" si="2"/>
        <v>307635</v>
      </c>
      <c r="E13" s="34"/>
    </row>
  </sheetData>
  <pageMargins left="0.7" right="0.7" top="0.75" bottom="0.75" header="0.3" footer="0.3"/>
  <ignoredErrors>
    <ignoredError sqref="E7:E9 E11" evalErro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8CF8-745A-4B0B-B43A-31D96F4EA929}">
  <dimension ref="A2:J8"/>
  <sheetViews>
    <sheetView workbookViewId="0">
      <selection activeCell="G53" sqref="G53"/>
    </sheetView>
  </sheetViews>
  <sheetFormatPr baseColWidth="10" defaultRowHeight="15" x14ac:dyDescent="0.25"/>
  <cols>
    <col min="7" max="7" width="15.7109375" bestFit="1" customWidth="1"/>
    <col min="8" max="8" width="25.28515625" bestFit="1" customWidth="1"/>
  </cols>
  <sheetData>
    <row r="2" spans="1:10" ht="17.25" x14ac:dyDescent="0.25">
      <c r="A2" s="63" t="s">
        <v>50</v>
      </c>
      <c r="B2" s="63"/>
      <c r="C2" s="63"/>
      <c r="D2" s="63"/>
      <c r="E2" s="63"/>
      <c r="F2" s="63"/>
    </row>
    <row r="5" spans="1:10" x14ac:dyDescent="0.25">
      <c r="B5" s="62" t="s">
        <v>51</v>
      </c>
      <c r="C5" s="62"/>
      <c r="D5" s="62"/>
      <c r="E5" s="62"/>
      <c r="G5" s="49" t="s">
        <v>44</v>
      </c>
      <c r="H5" s="49" t="s">
        <v>45</v>
      </c>
      <c r="I5" s="49" t="s">
        <v>46</v>
      </c>
      <c r="J5" s="49" t="s">
        <v>47</v>
      </c>
    </row>
    <row r="6" spans="1:10" x14ac:dyDescent="0.25">
      <c r="B6" s="45"/>
      <c r="C6" s="45" t="s">
        <v>41</v>
      </c>
      <c r="D6" s="45" t="s">
        <v>42</v>
      </c>
      <c r="E6" s="45" t="s">
        <v>27</v>
      </c>
      <c r="G6" s="50" t="s">
        <v>48</v>
      </c>
      <c r="H6" s="51">
        <v>5335</v>
      </c>
      <c r="I6" s="52">
        <f>H6*100/H8</f>
        <v>77.296435815705593</v>
      </c>
      <c r="J6" s="52">
        <f>H6*100/E7</f>
        <v>0.73689880935937457</v>
      </c>
    </row>
    <row r="7" spans="1:10" x14ac:dyDescent="0.25">
      <c r="B7" s="45" t="s">
        <v>43</v>
      </c>
      <c r="C7" s="46">
        <v>6902</v>
      </c>
      <c r="D7" s="46">
        <v>717078</v>
      </c>
      <c r="E7" s="46">
        <f>SUM(C7:D7)</f>
        <v>723980</v>
      </c>
      <c r="G7" s="53" t="s">
        <v>49</v>
      </c>
      <c r="H7" s="54">
        <v>1567</v>
      </c>
      <c r="I7" s="55">
        <f>H7*100/H8</f>
        <v>22.703564184294407</v>
      </c>
      <c r="J7" s="55">
        <f>H7*100/E7</f>
        <v>0.21644244316141331</v>
      </c>
    </row>
    <row r="8" spans="1:10" x14ac:dyDescent="0.25">
      <c r="B8" s="45" t="s">
        <v>11</v>
      </c>
      <c r="C8" s="47">
        <f>C7*100/E7</f>
        <v>0.95334125252078783</v>
      </c>
      <c r="D8" s="47">
        <f>D7*100/E7</f>
        <v>99.046658747479214</v>
      </c>
      <c r="E8" s="48">
        <f>SUM(C8:D8)</f>
        <v>100</v>
      </c>
      <c r="G8" s="49" t="s">
        <v>27</v>
      </c>
      <c r="H8" s="56">
        <f>SUM(H6:H7)</f>
        <v>6902</v>
      </c>
      <c r="I8" s="56">
        <f>SUM(I6:I7)</f>
        <v>100</v>
      </c>
      <c r="J8" s="57">
        <f>SUM(J6:J7)</f>
        <v>0.95334125252078783</v>
      </c>
    </row>
  </sheetData>
  <mergeCells count="2">
    <mergeCell ref="B5:E5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10.1.1</vt:lpstr>
      <vt:lpstr>10.1.2</vt:lpstr>
      <vt:lpstr>10.1.3</vt:lpstr>
      <vt:lpstr>10.1.4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 Flores Vivanco</cp:lastModifiedBy>
  <dcterms:created xsi:type="dcterms:W3CDTF">2022-02-10T20:50:37Z</dcterms:created>
  <dcterms:modified xsi:type="dcterms:W3CDTF">2026-01-14T18:48:23Z</dcterms:modified>
</cp:coreProperties>
</file>